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et\Desktop\"/>
    </mc:Choice>
  </mc:AlternateContent>
  <bookViews>
    <workbookView xWindow="0" yWindow="0" windowWidth="0" windowHeight="0"/>
  </bookViews>
  <sheets>
    <sheet name="Rekapitulace stavby" sheetId="1" r:id="rId1"/>
    <sheet name="240026b - Měření a regul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'240026b - Měření a regulace'!$C$117:$K$187</definedName>
    <definedName name="_xlnm.Print_Area" localSheetId="1">'240026b - Měření a regulace'!$C$4:$J$76,'240026b - Měření a regulace'!$C$82:$J$101,'240026b - Měření a regulace'!$C$107:$J$187</definedName>
    <definedName name="_xlnm.Print_Titles" localSheetId="1">'240026b - Měření a regulace'!$117:$117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4"/>
  <c r="F114"/>
  <c r="F112"/>
  <c r="E110"/>
  <c r="J89"/>
  <c r="F89"/>
  <c r="F87"/>
  <c r="E85"/>
  <c r="J22"/>
  <c r="E22"/>
  <c r="J115"/>
  <c r="J21"/>
  <c r="J16"/>
  <c r="E16"/>
  <c r="F115"/>
  <c r="J15"/>
  <c r="J10"/>
  <c r="J112"/>
  <c i="1" r="L90"/>
  <c r="AM90"/>
  <c r="AM89"/>
  <c r="L89"/>
  <c r="AM87"/>
  <c r="L87"/>
  <c r="L85"/>
  <c r="L84"/>
  <c i="2" r="J183"/>
  <c r="J180"/>
  <c r="J175"/>
  <c r="J166"/>
  <c r="J163"/>
  <c r="BK155"/>
  <c r="J147"/>
  <c r="J134"/>
  <c r="BK128"/>
  <c r="BK121"/>
  <c r="BK160"/>
  <c r="BK150"/>
  <c r="J144"/>
  <c r="BK140"/>
  <c r="BK129"/>
  <c r="BK183"/>
  <c r="BK178"/>
  <c r="J174"/>
  <c r="J169"/>
  <c r="J160"/>
  <c r="J155"/>
  <c r="BK149"/>
  <c r="J139"/>
  <c r="J135"/>
  <c r="J122"/>
  <c r="J170"/>
  <c r="BK165"/>
  <c r="BK152"/>
  <c r="BK143"/>
  <c r="J138"/>
  <c r="BK131"/>
  <c r="BK124"/>
  <c r="J187"/>
  <c r="J178"/>
  <c r="BK174"/>
  <c r="J164"/>
  <c r="BK161"/>
  <c r="J152"/>
  <c r="J137"/>
  <c r="J129"/>
  <c r="BK122"/>
  <c r="BK164"/>
  <c r="J157"/>
  <c r="BK148"/>
  <c r="BK142"/>
  <c r="J131"/>
  <c r="BK125"/>
  <c r="BK184"/>
  <c r="BK180"/>
  <c r="BK175"/>
  <c r="BK170"/>
  <c r="J161"/>
  <c r="BK156"/>
  <c r="J148"/>
  <c r="BK138"/>
  <c r="J126"/>
  <c r="J172"/>
  <c r="BK169"/>
  <c r="BK157"/>
  <c r="BK144"/>
  <c r="J140"/>
  <c r="BK135"/>
  <c r="J125"/>
  <c r="J185"/>
  <c r="J182"/>
  <c r="BK177"/>
  <c r="BK172"/>
  <c r="J165"/>
  <c r="J154"/>
  <c r="J151"/>
  <c r="J133"/>
  <c r="BK123"/>
  <c r="J168"/>
  <c r="J158"/>
  <c r="BK151"/>
  <c r="BK147"/>
  <c r="J141"/>
  <c r="J130"/>
  <c r="BK187"/>
  <c r="BK182"/>
  <c r="J177"/>
  <c r="BK173"/>
  <c r="BK168"/>
  <c r="BK158"/>
  <c r="J150"/>
  <c r="BK145"/>
  <c r="BK137"/>
  <c r="J128"/>
  <c r="J121"/>
  <c r="BK163"/>
  <c r="J145"/>
  <c r="BK141"/>
  <c r="BK136"/>
  <c r="BK127"/>
  <c r="J123"/>
  <c r="J184"/>
  <c r="BK181"/>
  <c r="BK176"/>
  <c r="J171"/>
  <c r="BK162"/>
  <c r="BK153"/>
  <c r="J146"/>
  <c r="BK130"/>
  <c r="J127"/>
  <c i="1" r="AS94"/>
  <c i="2" r="BK159"/>
  <c r="BK154"/>
  <c r="J149"/>
  <c r="J143"/>
  <c r="BK134"/>
  <c r="BK126"/>
  <c r="BK185"/>
  <c r="J181"/>
  <c r="J176"/>
  <c r="J173"/>
  <c r="J162"/>
  <c r="J159"/>
  <c r="J153"/>
  <c r="BK146"/>
  <c r="J136"/>
  <c r="J124"/>
  <c r="BK171"/>
  <c r="BK166"/>
  <c r="J156"/>
  <c r="J142"/>
  <c r="BK139"/>
  <c r="BK133"/>
  <c l="1" r="P120"/>
  <c r="P119"/>
  <c r="T132"/>
  <c r="P167"/>
  <c r="BK120"/>
  <c r="BK119"/>
  <c r="J119"/>
  <c r="J95"/>
  <c r="BK132"/>
  <c r="J132"/>
  <c r="J97"/>
  <c r="BK167"/>
  <c r="J167"/>
  <c r="J98"/>
  <c r="BK179"/>
  <c r="J179"/>
  <c r="J99"/>
  <c r="T179"/>
  <c r="R120"/>
  <c r="R119"/>
  <c r="R132"/>
  <c r="T167"/>
  <c r="P179"/>
  <c r="T120"/>
  <c r="T119"/>
  <c r="T118"/>
  <c r="P132"/>
  <c r="R167"/>
  <c r="R179"/>
  <c r="BK186"/>
  <c r="J186"/>
  <c r="J100"/>
  <c r="BE121"/>
  <c r="BE123"/>
  <c r="BE128"/>
  <c r="BE129"/>
  <c r="BE146"/>
  <c r="BE148"/>
  <c r="BE150"/>
  <c r="BE152"/>
  <c r="BE153"/>
  <c r="BE154"/>
  <c r="BE160"/>
  <c r="BE161"/>
  <c r="BE164"/>
  <c r="BE168"/>
  <c r="J87"/>
  <c r="J90"/>
  <c r="BE125"/>
  <c r="BE126"/>
  <c r="BE130"/>
  <c r="BE131"/>
  <c r="BE141"/>
  <c r="BE143"/>
  <c r="BE151"/>
  <c r="BE163"/>
  <c r="BE166"/>
  <c r="BE171"/>
  <c r="BE172"/>
  <c r="BE174"/>
  <c r="BE177"/>
  <c r="BE178"/>
  <c r="BE181"/>
  <c r="BE182"/>
  <c r="BE183"/>
  <c r="BE185"/>
  <c r="BE187"/>
  <c r="F90"/>
  <c r="BE122"/>
  <c r="BE127"/>
  <c r="BE133"/>
  <c r="BE135"/>
  <c r="BE138"/>
  <c r="BE145"/>
  <c r="BE155"/>
  <c r="BE162"/>
  <c r="BE165"/>
  <c r="BE170"/>
  <c r="BE124"/>
  <c r="BE134"/>
  <c r="BE136"/>
  <c r="BE137"/>
  <c r="BE139"/>
  <c r="BE140"/>
  <c r="BE142"/>
  <c r="BE144"/>
  <c r="BE147"/>
  <c r="BE149"/>
  <c r="BE156"/>
  <c r="BE157"/>
  <c r="BE158"/>
  <c r="BE159"/>
  <c r="BE169"/>
  <c r="BE173"/>
  <c r="BE175"/>
  <c r="BE176"/>
  <c r="BE180"/>
  <c r="BE184"/>
  <c r="F35"/>
  <c i="1" r="BD95"/>
  <c r="BD94"/>
  <c r="W33"/>
  <c i="2" r="J32"/>
  <c i="1" r="AW95"/>
  <c i="2" r="F32"/>
  <c i="1" r="BA95"/>
  <c r="BA94"/>
  <c r="W30"/>
  <c i="2" r="F33"/>
  <c i="1" r="BB95"/>
  <c r="BB94"/>
  <c r="AX94"/>
  <c i="2" r="F34"/>
  <c i="1" r="BC95"/>
  <c r="BC94"/>
  <c r="W32"/>
  <c i="2" l="1" r="P118"/>
  <c i="1" r="AU95"/>
  <c i="2" r="R118"/>
  <c r="J120"/>
  <c r="J96"/>
  <c r="BK118"/>
  <c r="J118"/>
  <c r="J94"/>
  <c i="1" r="AU94"/>
  <c r="AW94"/>
  <c r="AK30"/>
  <c i="2" r="F31"/>
  <c i="1" r="AZ95"/>
  <c r="AZ94"/>
  <c r="W29"/>
  <c r="W31"/>
  <c i="2" r="J31"/>
  <c i="1" r="AV95"/>
  <c r="AT95"/>
  <c r="AY94"/>
  <c i="2" l="1" r="J28"/>
  <c i="1" r="AG95"/>
  <c r="AG94"/>
  <c r="AK26"/>
  <c r="AV94"/>
  <c r="AK29"/>
  <c r="AK35"/>
  <c i="2" l="1" r="J37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<sst xmlns="http://schemas.openxmlformats.org/spreadsheetml/2006/main">
  <si>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</si>
  <si>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</si>
  <si>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</si>
  <si>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</si>
  <si>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</si>
  <si>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{6592f668-d115-495d-834c-78725dcc37e0}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</si>
  <si>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</si>
  <si>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</si>
  <si>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</si>
  <si>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</si>
  <si>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</si>
  <si>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</si>
  <si>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</si>
  <si>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</si>
  <si>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240026b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</si>
  <si>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</si>
  <si>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</si>
  <si>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Měření a regulace</t>
  </si>
  <si>
    <t>KSO:</t>
  </si>
  <si>
    <t>CC-CZ:</t>
  </si>
  <si>
    <t>Místo:</t>
  </si>
  <si>
    <t xml:space="preserve"> </t>
  </si>
  <si>
    <t>Datum:</t>
  </si>
  <si>
    <t>3. 3. 2025</t>
  </si>
  <si>
    <t>Zadavatel:</t>
  </si>
  <si>
    <t>IČ:</t>
  </si>
  <si>
    <t>Metropolitní kapitula u svatého Václava v Olomouci</t>
  </si>
  <si>
    <t>DIČ:</t>
  </si>
  <si>
    <t>Uchazeč:</t>
  </si>
  <si>
    <t>Vyplň údaj</t>
  </si>
  <si>
    <t>Projektant:</t>
  </si>
  <si>
    <t>06586163</t>
  </si>
  <si>
    <t>INTEGRAPLAN v.o.s.</t>
  </si>
  <si>
    <t>CZ06586163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</si>
  <si>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</si>
  <si>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</si>
  <si>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</si>
  <si>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</si>
  <si>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</si>
  <si>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</si>
  <si>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</si>
  <si>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</si>
  <si>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</si>
  <si>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</si>
  <si>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</si>
  <si>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</si>
  <si>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</si>
  <si>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</si>
  <si>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</si>
  <si>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</si>
  <si>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</si>
  <si>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</si>
  <si>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</si>
  <si>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</si>
  <si>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</si>
  <si>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</si>
  <si>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</si>
  <si>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</si>
  <si>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</si>
  <si>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</si>
  <si>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</si>
  <si>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</si>
  <si>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</si>
  <si>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</si>
  <si>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</si>
  <si>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</si>
  <si>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</si>
  <si>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</si>
  <si>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</si>
  <si>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</si>
  <si>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</si>
  <si>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</si>
  <si>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</si>
  <si>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</si>
  <si>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</si>
  <si>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</si>
  <si>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</si>
  <si>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</si>
  <si>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</si>
  <si>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</si>
  <si>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</si>
  <si>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</si>
  <si>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</si>
  <si>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</si>
  <si>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</si>
  <si>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</si>
  <si>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</si>
  <si>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</si>
  <si>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</si>
  <si>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</si>
  <si>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</si>
  <si>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D1 - 1. Dodávka   materiálu</t>
  </si>
  <si>
    <t xml:space="preserve">    D2 - Rozvaděč RM+R</t>
  </si>
  <si>
    <t xml:space="preserve">D3 - 2. Montážní práce elektroinstalace </t>
  </si>
  <si>
    <t>D4 - 3. Stavební práce při elektromontážích</t>
  </si>
  <si>
    <t>D5 - 4. Práce dle HZS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</si>
  <si>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</si>
  <si>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</si>
  <si>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</si>
  <si>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</si>
  <si>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</si>
  <si>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</si>
  <si>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</si>
  <si>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</si>
  <si>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</si>
  <si>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</si>
  <si>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</si>
  <si>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</si>
  <si>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</si>
  <si>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</si>
  <si>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</si>
  <si>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 xml:space="preserve">1. Dodávka   materiálu</t>
  </si>
  <si>
    <t>ROZPOCET</t>
  </si>
  <si>
    <t>D2</t>
  </si>
  <si>
    <t>Rozvaděč RM+R</t>
  </si>
  <si>
    <t>K</t>
  </si>
  <si>
    <t>Pol3</t>
  </si>
  <si>
    <t>rozvodnice KLV-36UPS-F</t>
  </si>
  <si>
    <t>ks</t>
  </si>
  <si>
    <t>4</t>
  </si>
  <si>
    <t>1484674766</t>
  </si>
  <si>
    <t>Pol4</t>
  </si>
  <si>
    <t>vypínač ZP-A 40/1</t>
  </si>
  <si>
    <t>-2126866590</t>
  </si>
  <si>
    <t>3</t>
  </si>
  <si>
    <t>Pol5</t>
  </si>
  <si>
    <t>vyp. spoušť ZP-ASA/230</t>
  </si>
  <si>
    <t>604230955</t>
  </si>
  <si>
    <t>Pol6</t>
  </si>
  <si>
    <t xml:space="preserve">přepěť. ochrana  DA-275 DF 25</t>
  </si>
  <si>
    <t>-1001924259</t>
  </si>
  <si>
    <t>5</t>
  </si>
  <si>
    <t>Pol7</t>
  </si>
  <si>
    <t>chránič PFL7-16/1N/B/0,03</t>
  </si>
  <si>
    <t>1489578014</t>
  </si>
  <si>
    <t>6</t>
  </si>
  <si>
    <t>Pol8</t>
  </si>
  <si>
    <t>jistič PL7-D1/1</t>
  </si>
  <si>
    <t>824791055</t>
  </si>
  <si>
    <t>7</t>
  </si>
  <si>
    <t>Pol9</t>
  </si>
  <si>
    <t>jistič PL7-B10/1</t>
  </si>
  <si>
    <t>-487975506</t>
  </si>
  <si>
    <t>8</t>
  </si>
  <si>
    <t>Pol10</t>
  </si>
  <si>
    <t>svorka SAK 2,5</t>
  </si>
  <si>
    <t>-1063385410</t>
  </si>
  <si>
    <t>9</t>
  </si>
  <si>
    <t>Pol11</t>
  </si>
  <si>
    <t>koncová svěrka SAK</t>
  </si>
  <si>
    <t>-350405919</t>
  </si>
  <si>
    <t>10</t>
  </si>
  <si>
    <t>Pol12</t>
  </si>
  <si>
    <t>Doprava</t>
  </si>
  <si>
    <t>i</t>
  </si>
  <si>
    <t>-1611712719</t>
  </si>
  <si>
    <t>11</t>
  </si>
  <si>
    <t>Pol13</t>
  </si>
  <si>
    <t>Přesun</t>
  </si>
  <si>
    <t>994053674</t>
  </si>
  <si>
    <t>D3</t>
  </si>
  <si>
    <t xml:space="preserve">2. Montážní práce elektroinstalace </t>
  </si>
  <si>
    <t>Pol14</t>
  </si>
  <si>
    <t>vodič JYTY 2x1mm2</t>
  </si>
  <si>
    <t>m</t>
  </si>
  <si>
    <t>1400700706</t>
  </si>
  <si>
    <t>13</t>
  </si>
  <si>
    <t>Pol15</t>
  </si>
  <si>
    <t>montáž</t>
  </si>
  <si>
    <t>676832144</t>
  </si>
  <si>
    <t>14</t>
  </si>
  <si>
    <t>Pol16</t>
  </si>
  <si>
    <t>vodič CYY 4mm2,žz.</t>
  </si>
  <si>
    <t>-1919535243</t>
  </si>
  <si>
    <t>15</t>
  </si>
  <si>
    <t>Pol17</t>
  </si>
  <si>
    <t>-1564485726</t>
  </si>
  <si>
    <t>16</t>
  </si>
  <si>
    <t>Pol18</t>
  </si>
  <si>
    <t>kabel CYKY 3Bx1,5mm2</t>
  </si>
  <si>
    <t>2072089226</t>
  </si>
  <si>
    <t>17</t>
  </si>
  <si>
    <t>Pol19</t>
  </si>
  <si>
    <t>kabel CYKY 3Cx1,5mm2</t>
  </si>
  <si>
    <t>1074898565</t>
  </si>
  <si>
    <t>18</t>
  </si>
  <si>
    <t>Pol20</t>
  </si>
  <si>
    <t>kabel CYKY 3Cx2,5mm2</t>
  </si>
  <si>
    <t>1011341589</t>
  </si>
  <si>
    <t>19</t>
  </si>
  <si>
    <t>Pol21</t>
  </si>
  <si>
    <t>kabel CYKY 4Bx1,5mm2</t>
  </si>
  <si>
    <t>451419103</t>
  </si>
  <si>
    <t>20</t>
  </si>
  <si>
    <t>Pol22</t>
  </si>
  <si>
    <t>kabel CYKY 5Cx1,5mm2</t>
  </si>
  <si>
    <t>2003033592</t>
  </si>
  <si>
    <t>Pol23</t>
  </si>
  <si>
    <t>vodič CYSY 3x0,75mm2</t>
  </si>
  <si>
    <t>-672798966</t>
  </si>
  <si>
    <t>22</t>
  </si>
  <si>
    <t>1545887225</t>
  </si>
  <si>
    <t>23</t>
  </si>
  <si>
    <t>Pol24</t>
  </si>
  <si>
    <t>trubka PVC, typ 1250</t>
  </si>
  <si>
    <t>1230628585</t>
  </si>
  <si>
    <t>24</t>
  </si>
  <si>
    <t>Pol25</t>
  </si>
  <si>
    <t>uložených pod omítkou</t>
  </si>
  <si>
    <t>1181457919</t>
  </si>
  <si>
    <t>25</t>
  </si>
  <si>
    <t>Pol26</t>
  </si>
  <si>
    <t>tlačítko T6S1JP30RU54</t>
  </si>
  <si>
    <t>-1588293617</t>
  </si>
  <si>
    <t>26</t>
  </si>
  <si>
    <t>Pol27</t>
  </si>
  <si>
    <t>620437780</t>
  </si>
  <si>
    <t>27</t>
  </si>
  <si>
    <t>Pol28</t>
  </si>
  <si>
    <t>zás.230V/16A, nást. IP 44</t>
  </si>
  <si>
    <t>-1284711411</t>
  </si>
  <si>
    <t>28</t>
  </si>
  <si>
    <t>Pol29</t>
  </si>
  <si>
    <t>zás.230V/16A, nást. IP 44 s přep.</t>
  </si>
  <si>
    <t>-2024161799</t>
  </si>
  <si>
    <t>29</t>
  </si>
  <si>
    <t>Pol30</t>
  </si>
  <si>
    <t>320674805</t>
  </si>
  <si>
    <t>30</t>
  </si>
  <si>
    <t>Pol31</t>
  </si>
  <si>
    <t>vidlice 250V/16A</t>
  </si>
  <si>
    <t>1648761892</t>
  </si>
  <si>
    <t>31</t>
  </si>
  <si>
    <t>Pol32</t>
  </si>
  <si>
    <t>-1330014246</t>
  </si>
  <si>
    <t>32</t>
  </si>
  <si>
    <t>Pol33</t>
  </si>
  <si>
    <t>krabice rozvodná 8111</t>
  </si>
  <si>
    <t>2033873463</t>
  </si>
  <si>
    <t>33</t>
  </si>
  <si>
    <t>Pol34</t>
  </si>
  <si>
    <t>671293758</t>
  </si>
  <si>
    <t>34</t>
  </si>
  <si>
    <t>Pol35</t>
  </si>
  <si>
    <t xml:space="preserve">svorka  Z 58.00</t>
  </si>
  <si>
    <t>-378771866</t>
  </si>
  <si>
    <t>35</t>
  </si>
  <si>
    <t>Pol36</t>
  </si>
  <si>
    <t>-1754179486</t>
  </si>
  <si>
    <t>36</t>
  </si>
  <si>
    <t>Pol37</t>
  </si>
  <si>
    <t>venkovní čidlo</t>
  </si>
  <si>
    <t>1320451077</t>
  </si>
  <si>
    <t>37</t>
  </si>
  <si>
    <t>Pol38</t>
  </si>
  <si>
    <t>1500833852</t>
  </si>
  <si>
    <t>38</t>
  </si>
  <si>
    <t>Pol39</t>
  </si>
  <si>
    <t>čidlo jímkové pro anuloid</t>
  </si>
  <si>
    <t>-1674788665</t>
  </si>
  <si>
    <t>39</t>
  </si>
  <si>
    <t>1069727502</t>
  </si>
  <si>
    <t>40</t>
  </si>
  <si>
    <t>Pol40</t>
  </si>
  <si>
    <t>pokojový termostat drátový</t>
  </si>
  <si>
    <t>1653387032</t>
  </si>
  <si>
    <t>41</t>
  </si>
  <si>
    <t>Pol41</t>
  </si>
  <si>
    <t>montáž termostatů</t>
  </si>
  <si>
    <t>1629390048</t>
  </si>
  <si>
    <t>42</t>
  </si>
  <si>
    <t>Pol42</t>
  </si>
  <si>
    <t>montáž rozvaděčů</t>
  </si>
  <si>
    <t>-1871008947</t>
  </si>
  <si>
    <t>43</t>
  </si>
  <si>
    <t>Pol43</t>
  </si>
  <si>
    <t>ukončení vod. do 2,5mm2</t>
  </si>
  <si>
    <t>-1518582536</t>
  </si>
  <si>
    <t>44</t>
  </si>
  <si>
    <t>Pol44</t>
  </si>
  <si>
    <t>Prořez</t>
  </si>
  <si>
    <t>1384755554</t>
  </si>
  <si>
    <t>45</t>
  </si>
  <si>
    <t>Pol45</t>
  </si>
  <si>
    <t>PPV</t>
  </si>
  <si>
    <t>-1165555685</t>
  </si>
  <si>
    <t>D4</t>
  </si>
  <si>
    <t>3. Stavební práce při elektromontážích</t>
  </si>
  <si>
    <t>46</t>
  </si>
  <si>
    <t>Pol46</t>
  </si>
  <si>
    <t>vysekaní kapes 7x7x5cm v cihle</t>
  </si>
  <si>
    <t>-2130881458</t>
  </si>
  <si>
    <t>47</t>
  </si>
  <si>
    <t>Pol47</t>
  </si>
  <si>
    <t>vysekání rýh hl.3cm,š.3cm, cihla</t>
  </si>
  <si>
    <t>-1483508497</t>
  </si>
  <si>
    <t>48</t>
  </si>
  <si>
    <t>Pol48</t>
  </si>
  <si>
    <t>dtto hl.3cm,š.5cm, cihla</t>
  </si>
  <si>
    <t>-655081555</t>
  </si>
  <si>
    <t>49</t>
  </si>
  <si>
    <t>Pol49</t>
  </si>
  <si>
    <t>Vyplnění a omítnutí rýh ve stěnách hl. 3cm, š. 3cm</t>
  </si>
  <si>
    <t>435509996</t>
  </si>
  <si>
    <t>50</t>
  </si>
  <si>
    <t>Pol50</t>
  </si>
  <si>
    <t>dtto hl.3cm,š. 5cm</t>
  </si>
  <si>
    <t>638023545</t>
  </si>
  <si>
    <t>51</t>
  </si>
  <si>
    <t>Pol51</t>
  </si>
  <si>
    <t>vrtání a osazení hmoždinek</t>
  </si>
  <si>
    <t>1399376101</t>
  </si>
  <si>
    <t>52</t>
  </si>
  <si>
    <t>Pol52</t>
  </si>
  <si>
    <t>průraz tl. do 60cm, cihla</t>
  </si>
  <si>
    <t>-1338148409</t>
  </si>
  <si>
    <t>53</t>
  </si>
  <si>
    <t>Pol53</t>
  </si>
  <si>
    <t>oprava omítky kolem průrazů</t>
  </si>
  <si>
    <t>1088703027</t>
  </si>
  <si>
    <t>54</t>
  </si>
  <si>
    <t>Pol54</t>
  </si>
  <si>
    <t>průraz stropem tl. 25cm</t>
  </si>
  <si>
    <t>1164218924</t>
  </si>
  <si>
    <t>55</t>
  </si>
  <si>
    <t>Pol55</t>
  </si>
  <si>
    <t>1227695779</t>
  </si>
  <si>
    <t>56</t>
  </si>
  <si>
    <t>Pol56</t>
  </si>
  <si>
    <t>odvoz suti do 1km</t>
  </si>
  <si>
    <t>tuna</t>
  </si>
  <si>
    <t>1312602813</t>
  </si>
  <si>
    <t>D5</t>
  </si>
  <si>
    <t>4. Práce dle HZS</t>
  </si>
  <si>
    <t>57</t>
  </si>
  <si>
    <t>Pol57</t>
  </si>
  <si>
    <t>demontáž stáv. Instalace</t>
  </si>
  <si>
    <t>hod</t>
  </si>
  <si>
    <t>1514780108</t>
  </si>
  <si>
    <t>58</t>
  </si>
  <si>
    <t>Pol58</t>
  </si>
  <si>
    <t>sestavení rozvaděče Rm+r</t>
  </si>
  <si>
    <t>565821279</t>
  </si>
  <si>
    <t>59</t>
  </si>
  <si>
    <t>Pol59</t>
  </si>
  <si>
    <t>nastavení a seřízení programu</t>
  </si>
  <si>
    <t>953650019</t>
  </si>
  <si>
    <t>60</t>
  </si>
  <si>
    <t>Pol60</t>
  </si>
  <si>
    <t>nastavení topných větví</t>
  </si>
  <si>
    <t>1043130129</t>
  </si>
  <si>
    <t>61</t>
  </si>
  <si>
    <t>Pol61</t>
  </si>
  <si>
    <t>topná zkouška</t>
  </si>
  <si>
    <t>-54072810</t>
  </si>
  <si>
    <t>62</t>
  </si>
  <si>
    <t>Pol62</t>
  </si>
  <si>
    <t>výchozí revize</t>
  </si>
  <si>
    <t>1545481612</t>
  </si>
  <si>
    <t>VRN</t>
  </si>
  <si>
    <t>Vedlejší rozpočtové náklady</t>
  </si>
  <si>
    <t>63</t>
  </si>
  <si>
    <t>Pol2</t>
  </si>
  <si>
    <t>GZS</t>
  </si>
  <si>
    <t>1555151912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</si>
</sst>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33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240026b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Měření a regulace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3. 3. 2025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Metropolitní kapitula u svatého Václava v Olomouci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INTEGRAPLAN v.o.s.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5" t="s">
        <v>80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'240026b - Měření a regulace'!J28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81</v>
      </c>
      <c r="AR95" s="122"/>
      <c r="AS95" s="123">
        <v>0</v>
      </c>
      <c r="AT95" s="124">
        <f>ROUND(SUM(AV95:AW95),2)</f>
        <v>0</v>
      </c>
      <c r="AU95" s="125">
        <f>'240026b - Měření a regulace'!P118</f>
        <v>0</v>
      </c>
      <c r="AV95" s="124">
        <f>'240026b - Měření a regulace'!J31</f>
        <v>0</v>
      </c>
      <c r="AW95" s="124">
        <f>'240026b - Měření a regulace'!J32</f>
        <v>0</v>
      </c>
      <c r="AX95" s="124">
        <f>'240026b - Měření a regulace'!J33</f>
        <v>0</v>
      </c>
      <c r="AY95" s="124">
        <f>'240026b - Měření a regulace'!J34</f>
        <v>0</v>
      </c>
      <c r="AZ95" s="124">
        <f>'240026b - Měření a regulace'!F31</f>
        <v>0</v>
      </c>
      <c r="BA95" s="124">
        <f>'240026b - Měření a regulace'!F32</f>
        <v>0</v>
      </c>
      <c r="BB95" s="124">
        <f>'240026b - Měření a regulace'!F33</f>
        <v>0</v>
      </c>
      <c r="BC95" s="124">
        <f>'240026b - Měření a regulace'!F34</f>
        <v>0</v>
      </c>
      <c r="BD95" s="126">
        <f>'240026b - Měření a regulace'!F35</f>
        <v>0</v>
      </c>
      <c r="BE95" s="7"/>
      <c r="BT95" s="127" t="s">
        <v>82</v>
      </c>
      <c r="BU95" s="127" t="s">
        <v>83</v>
      </c>
      <c r="BV95" s="127" t="s">
        <v>78</v>
      </c>
      <c r="BW95" s="127" t="s">
        <v>5</v>
      </c>
      <c r="BX95" s="127" t="s">
        <v>79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rwkX+zs4NQvFlwYk7Czrc5u4erPaMKXFVoNECE0wddRWHjciZQ9VcdnEDSO2idVjWDLrfZw424Lr4X0lGQqqqg==" hashValue="4xbnult5B2ZOs/kWJiNEoo25kJrqZIiKOcKB1ilLHFABy3estgEcEhG3R6iUaDdQ+RtZixJPlq6j2gQOEmXM0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40026b - Měření a regu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84</v>
      </c>
    </row>
    <row r="4" s="1" customFormat="1" ht="24.96" customHeight="1">
      <c r="B4" s="17"/>
      <c r="D4" s="130" t="s">
        <v>85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3. 3. 2025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31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32</v>
      </c>
      <c r="F19" s="35"/>
      <c r="G19" s="35"/>
      <c r="H19" s="35"/>
      <c r="I19" s="132" t="s">
        <v>27</v>
      </c>
      <c r="J19" s="134" t="s">
        <v>33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35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27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36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142">
        <f>ROUND(J118,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39</v>
      </c>
      <c r="G30" s="35"/>
      <c r="H30" s="35"/>
      <c r="I30" s="143" t="s">
        <v>38</v>
      </c>
      <c r="J30" s="143" t="s">
        <v>40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41</v>
      </c>
      <c r="E31" s="132" t="s">
        <v>42</v>
      </c>
      <c r="F31" s="145">
        <f>ROUND((SUM(BE118:BE187)),  2)</f>
        <v>0</v>
      </c>
      <c r="G31" s="35"/>
      <c r="H31" s="35"/>
      <c r="I31" s="146">
        <v>0.20999999999999999</v>
      </c>
      <c r="J31" s="145">
        <f>ROUND(((SUM(BE118:BE187))*I31),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43</v>
      </c>
      <c r="F32" s="145">
        <f>ROUND((SUM(BF118:BF187)),  2)</f>
        <v>0</v>
      </c>
      <c r="G32" s="35"/>
      <c r="H32" s="35"/>
      <c r="I32" s="146">
        <v>0.12</v>
      </c>
      <c r="J32" s="145">
        <f>ROUND(((SUM(BF118:BF187))*I32),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44</v>
      </c>
      <c r="F33" s="145">
        <f>ROUND((SUM(BG118:BG187)),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45</v>
      </c>
      <c r="F34" s="145">
        <f>ROUND((SUM(BH118:BH187)),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46</v>
      </c>
      <c r="F35" s="145">
        <f>ROUND((SUM(BI118:BI187)),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47</v>
      </c>
      <c r="E37" s="149"/>
      <c r="F37" s="149"/>
      <c r="G37" s="150" t="s">
        <v>48</v>
      </c>
      <c r="H37" s="151" t="s">
        <v>49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50</v>
      </c>
      <c r="E50" s="155"/>
      <c r="F50" s="155"/>
      <c r="G50" s="154" t="s">
        <v>51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52</v>
      </c>
      <c r="E61" s="157"/>
      <c r="F61" s="158" t="s">
        <v>53</v>
      </c>
      <c r="G61" s="156" t="s">
        <v>52</v>
      </c>
      <c r="H61" s="157"/>
      <c r="I61" s="157"/>
      <c r="J61" s="159" t="s">
        <v>53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54</v>
      </c>
      <c r="E65" s="160"/>
      <c r="F65" s="160"/>
      <c r="G65" s="154" t="s">
        <v>55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52</v>
      </c>
      <c r="E76" s="157"/>
      <c r="F76" s="158" t="s">
        <v>53</v>
      </c>
      <c r="G76" s="156" t="s">
        <v>52</v>
      </c>
      <c r="H76" s="157"/>
      <c r="I76" s="157"/>
      <c r="J76" s="159" t="s">
        <v>53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Měření a regulace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3. 3. 2025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Metropolitní kapitula u svatého Václava v Olomouci</v>
      </c>
      <c r="G89" s="37"/>
      <c r="H89" s="37"/>
      <c r="I89" s="29" t="s">
        <v>30</v>
      </c>
      <c r="J89" s="33" t="str">
        <f>E19</f>
        <v>INTEGRAPLAN v.o.s.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35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87</v>
      </c>
      <c r="D92" s="166"/>
      <c r="E92" s="166"/>
      <c r="F92" s="166"/>
      <c r="G92" s="166"/>
      <c r="H92" s="166"/>
      <c r="I92" s="166"/>
      <c r="J92" s="167" t="s">
        <v>88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89</v>
      </c>
      <c r="D94" s="37"/>
      <c r="E94" s="37"/>
      <c r="F94" s="37"/>
      <c r="G94" s="37"/>
      <c r="H94" s="37"/>
      <c r="I94" s="37"/>
      <c r="J94" s="107">
        <f>J118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69"/>
      <c r="C95" s="170"/>
      <c r="D95" s="171" t="s">
        <v>91</v>
      </c>
      <c r="E95" s="172"/>
      <c r="F95" s="172"/>
      <c r="G95" s="172"/>
      <c r="H95" s="172"/>
      <c r="I95" s="172"/>
      <c r="J95" s="173">
        <f>J119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92</v>
      </c>
      <c r="E96" s="178"/>
      <c r="F96" s="178"/>
      <c r="G96" s="178"/>
      <c r="H96" s="178"/>
      <c r="I96" s="178"/>
      <c r="J96" s="179">
        <f>J120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9" customFormat="1" ht="24.96" customHeight="1">
      <c r="A97" s="9"/>
      <c r="B97" s="169"/>
      <c r="C97" s="170"/>
      <c r="D97" s="171" t="s">
        <v>93</v>
      </c>
      <c r="E97" s="172"/>
      <c r="F97" s="172"/>
      <c r="G97" s="172"/>
      <c r="H97" s="172"/>
      <c r="I97" s="172"/>
      <c r="J97" s="173">
        <f>J132</f>
        <v>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94</v>
      </c>
      <c r="E98" s="172"/>
      <c r="F98" s="172"/>
      <c r="G98" s="172"/>
      <c r="H98" s="172"/>
      <c r="I98" s="172"/>
      <c r="J98" s="173">
        <f>J167</f>
        <v>0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95</v>
      </c>
      <c r="E99" s="172"/>
      <c r="F99" s="172"/>
      <c r="G99" s="172"/>
      <c r="H99" s="172"/>
      <c r="I99" s="172"/>
      <c r="J99" s="173">
        <f>J179</f>
        <v>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69"/>
      <c r="C100" s="170"/>
      <c r="D100" s="171" t="s">
        <v>96</v>
      </c>
      <c r="E100" s="172"/>
      <c r="F100" s="172"/>
      <c r="G100" s="172"/>
      <c r="H100" s="172"/>
      <c r="I100" s="172"/>
      <c r="J100" s="173">
        <f>J186</f>
        <v>0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97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E7</f>
        <v>Měření a regulace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F10</f>
        <v xml:space="preserve"> </v>
      </c>
      <c r="G112" s="37"/>
      <c r="H112" s="37"/>
      <c r="I112" s="29" t="s">
        <v>22</v>
      </c>
      <c r="J112" s="76" t="str">
        <f>IF(J10="","",J10)</f>
        <v>3. 3. 2025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E13</f>
        <v>Metropolitní kapitula u svatého Václava v Olomouci</v>
      </c>
      <c r="G114" s="37"/>
      <c r="H114" s="37"/>
      <c r="I114" s="29" t="s">
        <v>30</v>
      </c>
      <c r="J114" s="33" t="str">
        <f>E19</f>
        <v>INTEGRAPLAN v.o.s.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IF(E16="","",E16)</f>
        <v>Vyplň údaj</v>
      </c>
      <c r="G115" s="37"/>
      <c r="H115" s="37"/>
      <c r="I115" s="29" t="s">
        <v>35</v>
      </c>
      <c r="J115" s="33" t="str">
        <f>E22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1"/>
      <c r="B117" s="182"/>
      <c r="C117" s="183" t="s">
        <v>98</v>
      </c>
      <c r="D117" s="184" t="s">
        <v>62</v>
      </c>
      <c r="E117" s="184" t="s">
        <v>58</v>
      </c>
      <c r="F117" s="184" t="s">
        <v>59</v>
      </c>
      <c r="G117" s="184" t="s">
        <v>99</v>
      </c>
      <c r="H117" s="184" t="s">
        <v>100</v>
      </c>
      <c r="I117" s="184" t="s">
        <v>101</v>
      </c>
      <c r="J117" s="185" t="s">
        <v>88</v>
      </c>
      <c r="K117" s="186" t="s">
        <v>102</v>
      </c>
      <c r="L117" s="187"/>
      <c r="M117" s="97" t="s">
        <v>1</v>
      </c>
      <c r="N117" s="98" t="s">
        <v>41</v>
      </c>
      <c r="O117" s="98" t="s">
        <v>103</v>
      </c>
      <c r="P117" s="98" t="s">
        <v>104</v>
      </c>
      <c r="Q117" s="98" t="s">
        <v>105</v>
      </c>
      <c r="R117" s="98" t="s">
        <v>106</v>
      </c>
      <c r="S117" s="98" t="s">
        <v>107</v>
      </c>
      <c r="T117" s="99" t="s">
        <v>108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5"/>
      <c r="B118" s="36"/>
      <c r="C118" s="104" t="s">
        <v>109</v>
      </c>
      <c r="D118" s="37"/>
      <c r="E118" s="37"/>
      <c r="F118" s="37"/>
      <c r="G118" s="37"/>
      <c r="H118" s="37"/>
      <c r="I118" s="37"/>
      <c r="J118" s="188">
        <f>BK118</f>
        <v>0</v>
      </c>
      <c r="K118" s="37"/>
      <c r="L118" s="41"/>
      <c r="M118" s="100"/>
      <c r="N118" s="189"/>
      <c r="O118" s="101"/>
      <c r="P118" s="190">
        <f>P119+P132+P167+P179+P186</f>
        <v>0</v>
      </c>
      <c r="Q118" s="101"/>
      <c r="R118" s="190">
        <f>R119+R132+R167+R179+R186</f>
        <v>0</v>
      </c>
      <c r="S118" s="101"/>
      <c r="T118" s="191">
        <f>T119+T132+T167+T179+T186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76</v>
      </c>
      <c r="AU118" s="14" t="s">
        <v>90</v>
      </c>
      <c r="BK118" s="192">
        <f>BK119+BK132+BK167+BK179+BK186</f>
        <v>0</v>
      </c>
    </row>
    <row r="119" s="12" customFormat="1" ht="25.92" customHeight="1">
      <c r="A119" s="12"/>
      <c r="B119" s="193"/>
      <c r="C119" s="194"/>
      <c r="D119" s="195" t="s">
        <v>76</v>
      </c>
      <c r="E119" s="196" t="s">
        <v>110</v>
      </c>
      <c r="F119" s="196" t="s">
        <v>111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P120</f>
        <v>0</v>
      </c>
      <c r="Q119" s="201"/>
      <c r="R119" s="202">
        <f>R120</f>
        <v>0</v>
      </c>
      <c r="S119" s="201"/>
      <c r="T119" s="20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4" t="s">
        <v>82</v>
      </c>
      <c r="AT119" s="205" t="s">
        <v>76</v>
      </c>
      <c r="AU119" s="205" t="s">
        <v>77</v>
      </c>
      <c r="AY119" s="204" t="s">
        <v>112</v>
      </c>
      <c r="BK119" s="206">
        <f>BK120</f>
        <v>0</v>
      </c>
    </row>
    <row r="120" s="12" customFormat="1" ht="22.8" customHeight="1">
      <c r="A120" s="12"/>
      <c r="B120" s="193"/>
      <c r="C120" s="194"/>
      <c r="D120" s="195" t="s">
        <v>76</v>
      </c>
      <c r="E120" s="207" t="s">
        <v>113</v>
      </c>
      <c r="F120" s="207" t="s">
        <v>114</v>
      </c>
      <c r="G120" s="194"/>
      <c r="H120" s="194"/>
      <c r="I120" s="197"/>
      <c r="J120" s="208">
        <f>BK120</f>
        <v>0</v>
      </c>
      <c r="K120" s="194"/>
      <c r="L120" s="199"/>
      <c r="M120" s="200"/>
      <c r="N120" s="201"/>
      <c r="O120" s="201"/>
      <c r="P120" s="202">
        <f>SUM(P121:P131)</f>
        <v>0</v>
      </c>
      <c r="Q120" s="201"/>
      <c r="R120" s="202">
        <f>SUM(R121:R131)</f>
        <v>0</v>
      </c>
      <c r="S120" s="201"/>
      <c r="T120" s="203">
        <f>SUM(T121:T131)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4" t="s">
        <v>82</v>
      </c>
      <c r="AT120" s="205" t="s">
        <v>76</v>
      </c>
      <c r="AU120" s="205" t="s">
        <v>82</v>
      </c>
      <c r="AY120" s="204" t="s">
        <v>112</v>
      </c>
      <c r="BK120" s="206">
        <f>SUM(BK121:BK131)</f>
        <v>0</v>
      </c>
    </row>
    <row r="121" s="2" customFormat="1" ht="16.5" customHeight="1">
      <c r="A121" s="35"/>
      <c r="B121" s="36"/>
      <c r="C121" s="209" t="s">
        <v>82</v>
      </c>
      <c r="D121" s="209" t="s">
        <v>115</v>
      </c>
      <c r="E121" s="210" t="s">
        <v>116</v>
      </c>
      <c r="F121" s="211" t="s">
        <v>117</v>
      </c>
      <c r="G121" s="212" t="s">
        <v>118</v>
      </c>
      <c r="H121" s="213">
        <v>1</v>
      </c>
      <c r="I121" s="214"/>
      <c r="J121" s="215">
        <f>ROUND(I121*H121,2)</f>
        <v>0</v>
      </c>
      <c r="K121" s="216"/>
      <c r="L121" s="41"/>
      <c r="M121" s="217" t="s">
        <v>1</v>
      </c>
      <c r="N121" s="218" t="s">
        <v>42</v>
      </c>
      <c r="O121" s="88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119</v>
      </c>
      <c r="AT121" s="221" t="s">
        <v>115</v>
      </c>
      <c r="AU121" s="221" t="s">
        <v>84</v>
      </c>
      <c r="AY121" s="14" t="s">
        <v>112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82</v>
      </c>
      <c r="BK121" s="222">
        <f>ROUND(I121*H121,2)</f>
        <v>0</v>
      </c>
      <c r="BL121" s="14" t="s">
        <v>119</v>
      </c>
      <c r="BM121" s="221" t="s">
        <v>120</v>
      </c>
    </row>
    <row r="122" s="2" customFormat="1" ht="16.5" customHeight="1">
      <c r="A122" s="35"/>
      <c r="B122" s="36"/>
      <c r="C122" s="209" t="s">
        <v>84</v>
      </c>
      <c r="D122" s="209" t="s">
        <v>115</v>
      </c>
      <c r="E122" s="210" t="s">
        <v>121</v>
      </c>
      <c r="F122" s="211" t="s">
        <v>122</v>
      </c>
      <c r="G122" s="212" t="s">
        <v>118</v>
      </c>
      <c r="H122" s="213">
        <v>1</v>
      </c>
      <c r="I122" s="214"/>
      <c r="J122" s="215">
        <f>ROUND(I122*H122,2)</f>
        <v>0</v>
      </c>
      <c r="K122" s="216"/>
      <c r="L122" s="41"/>
      <c r="M122" s="217" t="s">
        <v>1</v>
      </c>
      <c r="N122" s="218" t="s">
        <v>42</v>
      </c>
      <c r="O122" s="88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1" t="s">
        <v>119</v>
      </c>
      <c r="AT122" s="221" t="s">
        <v>115</v>
      </c>
      <c r="AU122" s="221" t="s">
        <v>84</v>
      </c>
      <c r="AY122" s="14" t="s">
        <v>112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82</v>
      </c>
      <c r="BK122" s="222">
        <f>ROUND(I122*H122,2)</f>
        <v>0</v>
      </c>
      <c r="BL122" s="14" t="s">
        <v>119</v>
      </c>
      <c r="BM122" s="221" t="s">
        <v>123</v>
      </c>
    </row>
    <row r="123" s="2" customFormat="1" ht="16.5" customHeight="1">
      <c r="A123" s="35"/>
      <c r="B123" s="36"/>
      <c r="C123" s="209" t="s">
        <v>124</v>
      </c>
      <c r="D123" s="209" t="s">
        <v>115</v>
      </c>
      <c r="E123" s="210" t="s">
        <v>125</v>
      </c>
      <c r="F123" s="211" t="s">
        <v>126</v>
      </c>
      <c r="G123" s="212" t="s">
        <v>118</v>
      </c>
      <c r="H123" s="213">
        <v>1</v>
      </c>
      <c r="I123" s="214"/>
      <c r="J123" s="215">
        <f>ROUND(I123*H123,2)</f>
        <v>0</v>
      </c>
      <c r="K123" s="216"/>
      <c r="L123" s="41"/>
      <c r="M123" s="217" t="s">
        <v>1</v>
      </c>
      <c r="N123" s="218" t="s">
        <v>42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119</v>
      </c>
      <c r="AT123" s="221" t="s">
        <v>115</v>
      </c>
      <c r="AU123" s="221" t="s">
        <v>84</v>
      </c>
      <c r="AY123" s="14" t="s">
        <v>112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82</v>
      </c>
      <c r="BK123" s="222">
        <f>ROUND(I123*H123,2)</f>
        <v>0</v>
      </c>
      <c r="BL123" s="14" t="s">
        <v>119</v>
      </c>
      <c r="BM123" s="221" t="s">
        <v>127</v>
      </c>
    </row>
    <row r="124" s="2" customFormat="1" ht="16.5" customHeight="1">
      <c r="A124" s="35"/>
      <c r="B124" s="36"/>
      <c r="C124" s="209" t="s">
        <v>119</v>
      </c>
      <c r="D124" s="209" t="s">
        <v>115</v>
      </c>
      <c r="E124" s="210" t="s">
        <v>128</v>
      </c>
      <c r="F124" s="211" t="s">
        <v>129</v>
      </c>
      <c r="G124" s="212" t="s">
        <v>118</v>
      </c>
      <c r="H124" s="213">
        <v>1</v>
      </c>
      <c r="I124" s="214"/>
      <c r="J124" s="215">
        <f>ROUND(I124*H124,2)</f>
        <v>0</v>
      </c>
      <c r="K124" s="216"/>
      <c r="L124" s="41"/>
      <c r="M124" s="217" t="s">
        <v>1</v>
      </c>
      <c r="N124" s="218" t="s">
        <v>42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119</v>
      </c>
      <c r="AT124" s="221" t="s">
        <v>115</v>
      </c>
      <c r="AU124" s="221" t="s">
        <v>84</v>
      </c>
      <c r="AY124" s="14" t="s">
        <v>112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82</v>
      </c>
      <c r="BK124" s="222">
        <f>ROUND(I124*H124,2)</f>
        <v>0</v>
      </c>
      <c r="BL124" s="14" t="s">
        <v>119</v>
      </c>
      <c r="BM124" s="221" t="s">
        <v>130</v>
      </c>
    </row>
    <row r="125" s="2" customFormat="1" ht="16.5" customHeight="1">
      <c r="A125" s="35"/>
      <c r="B125" s="36"/>
      <c r="C125" s="209" t="s">
        <v>131</v>
      </c>
      <c r="D125" s="209" t="s">
        <v>115</v>
      </c>
      <c r="E125" s="210" t="s">
        <v>132</v>
      </c>
      <c r="F125" s="211" t="s">
        <v>133</v>
      </c>
      <c r="G125" s="212" t="s">
        <v>118</v>
      </c>
      <c r="H125" s="213">
        <v>1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42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119</v>
      </c>
      <c r="AT125" s="221" t="s">
        <v>115</v>
      </c>
      <c r="AU125" s="221" t="s">
        <v>84</v>
      </c>
      <c r="AY125" s="14" t="s">
        <v>112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82</v>
      </c>
      <c r="BK125" s="222">
        <f>ROUND(I125*H125,2)</f>
        <v>0</v>
      </c>
      <c r="BL125" s="14" t="s">
        <v>119</v>
      </c>
      <c r="BM125" s="221" t="s">
        <v>134</v>
      </c>
    </row>
    <row r="126" s="2" customFormat="1" ht="16.5" customHeight="1">
      <c r="A126" s="35"/>
      <c r="B126" s="36"/>
      <c r="C126" s="209" t="s">
        <v>135</v>
      </c>
      <c r="D126" s="209" t="s">
        <v>115</v>
      </c>
      <c r="E126" s="210" t="s">
        <v>136</v>
      </c>
      <c r="F126" s="211" t="s">
        <v>137</v>
      </c>
      <c r="G126" s="212" t="s">
        <v>118</v>
      </c>
      <c r="H126" s="213">
        <v>2</v>
      </c>
      <c r="I126" s="214"/>
      <c r="J126" s="215">
        <f>ROUND(I126*H126,2)</f>
        <v>0</v>
      </c>
      <c r="K126" s="216"/>
      <c r="L126" s="41"/>
      <c r="M126" s="217" t="s">
        <v>1</v>
      </c>
      <c r="N126" s="218" t="s">
        <v>42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119</v>
      </c>
      <c r="AT126" s="221" t="s">
        <v>115</v>
      </c>
      <c r="AU126" s="221" t="s">
        <v>84</v>
      </c>
      <c r="AY126" s="14" t="s">
        <v>112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82</v>
      </c>
      <c r="BK126" s="222">
        <f>ROUND(I126*H126,2)</f>
        <v>0</v>
      </c>
      <c r="BL126" s="14" t="s">
        <v>119</v>
      </c>
      <c r="BM126" s="221" t="s">
        <v>138</v>
      </c>
    </row>
    <row r="127" s="2" customFormat="1" ht="16.5" customHeight="1">
      <c r="A127" s="35"/>
      <c r="B127" s="36"/>
      <c r="C127" s="209" t="s">
        <v>139</v>
      </c>
      <c r="D127" s="209" t="s">
        <v>115</v>
      </c>
      <c r="E127" s="210" t="s">
        <v>140</v>
      </c>
      <c r="F127" s="211" t="s">
        <v>141</v>
      </c>
      <c r="G127" s="212" t="s">
        <v>118</v>
      </c>
      <c r="H127" s="213">
        <v>1</v>
      </c>
      <c r="I127" s="214"/>
      <c r="J127" s="215">
        <f>ROUND(I127*H127,2)</f>
        <v>0</v>
      </c>
      <c r="K127" s="216"/>
      <c r="L127" s="41"/>
      <c r="M127" s="217" t="s">
        <v>1</v>
      </c>
      <c r="N127" s="218" t="s">
        <v>42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119</v>
      </c>
      <c r="AT127" s="221" t="s">
        <v>115</v>
      </c>
      <c r="AU127" s="221" t="s">
        <v>84</v>
      </c>
      <c r="AY127" s="14" t="s">
        <v>112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82</v>
      </c>
      <c r="BK127" s="222">
        <f>ROUND(I127*H127,2)</f>
        <v>0</v>
      </c>
      <c r="BL127" s="14" t="s">
        <v>119</v>
      </c>
      <c r="BM127" s="221" t="s">
        <v>142</v>
      </c>
    </row>
    <row r="128" s="2" customFormat="1" ht="16.5" customHeight="1">
      <c r="A128" s="35"/>
      <c r="B128" s="36"/>
      <c r="C128" s="209" t="s">
        <v>143</v>
      </c>
      <c r="D128" s="209" t="s">
        <v>115</v>
      </c>
      <c r="E128" s="210" t="s">
        <v>144</v>
      </c>
      <c r="F128" s="211" t="s">
        <v>145</v>
      </c>
      <c r="G128" s="212" t="s">
        <v>118</v>
      </c>
      <c r="H128" s="213">
        <v>10</v>
      </c>
      <c r="I128" s="214"/>
      <c r="J128" s="215">
        <f>ROUND(I128*H128,2)</f>
        <v>0</v>
      </c>
      <c r="K128" s="216"/>
      <c r="L128" s="41"/>
      <c r="M128" s="217" t="s">
        <v>1</v>
      </c>
      <c r="N128" s="218" t="s">
        <v>42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119</v>
      </c>
      <c r="AT128" s="221" t="s">
        <v>115</v>
      </c>
      <c r="AU128" s="221" t="s">
        <v>84</v>
      </c>
      <c r="AY128" s="14" t="s">
        <v>112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82</v>
      </c>
      <c r="BK128" s="222">
        <f>ROUND(I128*H128,2)</f>
        <v>0</v>
      </c>
      <c r="BL128" s="14" t="s">
        <v>119</v>
      </c>
      <c r="BM128" s="221" t="s">
        <v>146</v>
      </c>
    </row>
    <row r="129" s="2" customFormat="1" ht="16.5" customHeight="1">
      <c r="A129" s="35"/>
      <c r="B129" s="36"/>
      <c r="C129" s="209" t="s">
        <v>147</v>
      </c>
      <c r="D129" s="209" t="s">
        <v>115</v>
      </c>
      <c r="E129" s="210" t="s">
        <v>148</v>
      </c>
      <c r="F129" s="211" t="s">
        <v>149</v>
      </c>
      <c r="G129" s="212" t="s">
        <v>118</v>
      </c>
      <c r="H129" s="213">
        <v>2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42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119</v>
      </c>
      <c r="AT129" s="221" t="s">
        <v>115</v>
      </c>
      <c r="AU129" s="221" t="s">
        <v>84</v>
      </c>
      <c r="AY129" s="14" t="s">
        <v>112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82</v>
      </c>
      <c r="BK129" s="222">
        <f>ROUND(I129*H129,2)</f>
        <v>0</v>
      </c>
      <c r="BL129" s="14" t="s">
        <v>119</v>
      </c>
      <c r="BM129" s="221" t="s">
        <v>150</v>
      </c>
    </row>
    <row r="130" s="2" customFormat="1" ht="16.5" customHeight="1">
      <c r="A130" s="35"/>
      <c r="B130" s="36"/>
      <c r="C130" s="209" t="s">
        <v>151</v>
      </c>
      <c r="D130" s="209" t="s">
        <v>115</v>
      </c>
      <c r="E130" s="210" t="s">
        <v>152</v>
      </c>
      <c r="F130" s="211" t="s">
        <v>153</v>
      </c>
      <c r="G130" s="212" t="s">
        <v>154</v>
      </c>
      <c r="H130" s="213">
        <v>0.035999999999999997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42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119</v>
      </c>
      <c r="AT130" s="221" t="s">
        <v>115</v>
      </c>
      <c r="AU130" s="221" t="s">
        <v>84</v>
      </c>
      <c r="AY130" s="14" t="s">
        <v>112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82</v>
      </c>
      <c r="BK130" s="222">
        <f>ROUND(I130*H130,2)</f>
        <v>0</v>
      </c>
      <c r="BL130" s="14" t="s">
        <v>119</v>
      </c>
      <c r="BM130" s="221" t="s">
        <v>155</v>
      </c>
    </row>
    <row r="131" s="2" customFormat="1" ht="16.5" customHeight="1">
      <c r="A131" s="35"/>
      <c r="B131" s="36"/>
      <c r="C131" s="209" t="s">
        <v>156</v>
      </c>
      <c r="D131" s="209" t="s">
        <v>115</v>
      </c>
      <c r="E131" s="210" t="s">
        <v>157</v>
      </c>
      <c r="F131" s="211" t="s">
        <v>158</v>
      </c>
      <c r="G131" s="212" t="s">
        <v>154</v>
      </c>
      <c r="H131" s="213">
        <v>0.01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42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119</v>
      </c>
      <c r="AT131" s="221" t="s">
        <v>115</v>
      </c>
      <c r="AU131" s="221" t="s">
        <v>84</v>
      </c>
      <c r="AY131" s="14" t="s">
        <v>112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82</v>
      </c>
      <c r="BK131" s="222">
        <f>ROUND(I131*H131,2)</f>
        <v>0</v>
      </c>
      <c r="BL131" s="14" t="s">
        <v>119</v>
      </c>
      <c r="BM131" s="221" t="s">
        <v>159</v>
      </c>
    </row>
    <row r="132" s="12" customFormat="1" ht="25.92" customHeight="1">
      <c r="A132" s="12"/>
      <c r="B132" s="193"/>
      <c r="C132" s="194"/>
      <c r="D132" s="195" t="s">
        <v>76</v>
      </c>
      <c r="E132" s="196" t="s">
        <v>160</v>
      </c>
      <c r="F132" s="196" t="s">
        <v>161</v>
      </c>
      <c r="G132" s="194"/>
      <c r="H132" s="194"/>
      <c r="I132" s="197"/>
      <c r="J132" s="198">
        <f>BK132</f>
        <v>0</v>
      </c>
      <c r="K132" s="194"/>
      <c r="L132" s="199"/>
      <c r="M132" s="200"/>
      <c r="N132" s="201"/>
      <c r="O132" s="201"/>
      <c r="P132" s="202">
        <f>SUM(P133:P166)</f>
        <v>0</v>
      </c>
      <c r="Q132" s="201"/>
      <c r="R132" s="202">
        <f>SUM(R133:R166)</f>
        <v>0</v>
      </c>
      <c r="S132" s="201"/>
      <c r="T132" s="203">
        <f>SUM(T133:T166)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4" t="s">
        <v>82</v>
      </c>
      <c r="AT132" s="205" t="s">
        <v>76</v>
      </c>
      <c r="AU132" s="205" t="s">
        <v>77</v>
      </c>
      <c r="AY132" s="204" t="s">
        <v>112</v>
      </c>
      <c r="BK132" s="206">
        <f>SUM(BK133:BK166)</f>
        <v>0</v>
      </c>
    </row>
    <row r="133" s="2" customFormat="1" ht="16.5" customHeight="1">
      <c r="A133" s="35"/>
      <c r="B133" s="36"/>
      <c r="C133" s="209" t="s">
        <v>8</v>
      </c>
      <c r="D133" s="209" t="s">
        <v>115</v>
      </c>
      <c r="E133" s="210" t="s">
        <v>162</v>
      </c>
      <c r="F133" s="211" t="s">
        <v>163</v>
      </c>
      <c r="G133" s="212" t="s">
        <v>164</v>
      </c>
      <c r="H133" s="213">
        <v>15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42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119</v>
      </c>
      <c r="AT133" s="221" t="s">
        <v>115</v>
      </c>
      <c r="AU133" s="221" t="s">
        <v>82</v>
      </c>
      <c r="AY133" s="14" t="s">
        <v>112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82</v>
      </c>
      <c r="BK133" s="222">
        <f>ROUND(I133*H133,2)</f>
        <v>0</v>
      </c>
      <c r="BL133" s="14" t="s">
        <v>119</v>
      </c>
      <c r="BM133" s="221" t="s">
        <v>165</v>
      </c>
    </row>
    <row r="134" s="2" customFormat="1" ht="16.5" customHeight="1">
      <c r="A134" s="35"/>
      <c r="B134" s="36"/>
      <c r="C134" s="209" t="s">
        <v>166</v>
      </c>
      <c r="D134" s="209" t="s">
        <v>115</v>
      </c>
      <c r="E134" s="210" t="s">
        <v>167</v>
      </c>
      <c r="F134" s="211" t="s">
        <v>168</v>
      </c>
      <c r="G134" s="212" t="s">
        <v>164</v>
      </c>
      <c r="H134" s="213">
        <v>15</v>
      </c>
      <c r="I134" s="214"/>
      <c r="J134" s="215">
        <f>ROUND(I134*H134,2)</f>
        <v>0</v>
      </c>
      <c r="K134" s="216"/>
      <c r="L134" s="41"/>
      <c r="M134" s="217" t="s">
        <v>1</v>
      </c>
      <c r="N134" s="218" t="s">
        <v>42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119</v>
      </c>
      <c r="AT134" s="221" t="s">
        <v>115</v>
      </c>
      <c r="AU134" s="221" t="s">
        <v>82</v>
      </c>
      <c r="AY134" s="14" t="s">
        <v>112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82</v>
      </c>
      <c r="BK134" s="222">
        <f>ROUND(I134*H134,2)</f>
        <v>0</v>
      </c>
      <c r="BL134" s="14" t="s">
        <v>119</v>
      </c>
      <c r="BM134" s="221" t="s">
        <v>169</v>
      </c>
    </row>
    <row r="135" s="2" customFormat="1" ht="16.5" customHeight="1">
      <c r="A135" s="35"/>
      <c r="B135" s="36"/>
      <c r="C135" s="209" t="s">
        <v>170</v>
      </c>
      <c r="D135" s="209" t="s">
        <v>115</v>
      </c>
      <c r="E135" s="210" t="s">
        <v>171</v>
      </c>
      <c r="F135" s="211" t="s">
        <v>172</v>
      </c>
      <c r="G135" s="212" t="s">
        <v>164</v>
      </c>
      <c r="H135" s="213">
        <v>5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42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119</v>
      </c>
      <c r="AT135" s="221" t="s">
        <v>115</v>
      </c>
      <c r="AU135" s="221" t="s">
        <v>82</v>
      </c>
      <c r="AY135" s="14" t="s">
        <v>112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82</v>
      </c>
      <c r="BK135" s="222">
        <f>ROUND(I135*H135,2)</f>
        <v>0</v>
      </c>
      <c r="BL135" s="14" t="s">
        <v>119</v>
      </c>
      <c r="BM135" s="221" t="s">
        <v>173</v>
      </c>
    </row>
    <row r="136" s="2" customFormat="1" ht="16.5" customHeight="1">
      <c r="A136" s="35"/>
      <c r="B136" s="36"/>
      <c r="C136" s="209" t="s">
        <v>174</v>
      </c>
      <c r="D136" s="209" t="s">
        <v>115</v>
      </c>
      <c r="E136" s="210" t="s">
        <v>175</v>
      </c>
      <c r="F136" s="211" t="s">
        <v>168</v>
      </c>
      <c r="G136" s="212" t="s">
        <v>164</v>
      </c>
      <c r="H136" s="213">
        <v>5</v>
      </c>
      <c r="I136" s="214"/>
      <c r="J136" s="215">
        <f>ROUND(I136*H136,2)</f>
        <v>0</v>
      </c>
      <c r="K136" s="216"/>
      <c r="L136" s="41"/>
      <c r="M136" s="217" t="s">
        <v>1</v>
      </c>
      <c r="N136" s="218" t="s">
        <v>42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119</v>
      </c>
      <c r="AT136" s="221" t="s">
        <v>115</v>
      </c>
      <c r="AU136" s="221" t="s">
        <v>82</v>
      </c>
      <c r="AY136" s="14" t="s">
        <v>112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82</v>
      </c>
      <c r="BK136" s="222">
        <f>ROUND(I136*H136,2)</f>
        <v>0</v>
      </c>
      <c r="BL136" s="14" t="s">
        <v>119</v>
      </c>
      <c r="BM136" s="221" t="s">
        <v>176</v>
      </c>
    </row>
    <row r="137" s="2" customFormat="1" ht="16.5" customHeight="1">
      <c r="A137" s="35"/>
      <c r="B137" s="36"/>
      <c r="C137" s="209" t="s">
        <v>177</v>
      </c>
      <c r="D137" s="209" t="s">
        <v>115</v>
      </c>
      <c r="E137" s="210" t="s">
        <v>178</v>
      </c>
      <c r="F137" s="211" t="s">
        <v>179</v>
      </c>
      <c r="G137" s="212" t="s">
        <v>164</v>
      </c>
      <c r="H137" s="213">
        <v>3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42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119</v>
      </c>
      <c r="AT137" s="221" t="s">
        <v>115</v>
      </c>
      <c r="AU137" s="221" t="s">
        <v>82</v>
      </c>
      <c r="AY137" s="14" t="s">
        <v>112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82</v>
      </c>
      <c r="BK137" s="222">
        <f>ROUND(I137*H137,2)</f>
        <v>0</v>
      </c>
      <c r="BL137" s="14" t="s">
        <v>119</v>
      </c>
      <c r="BM137" s="221" t="s">
        <v>180</v>
      </c>
    </row>
    <row r="138" s="2" customFormat="1" ht="16.5" customHeight="1">
      <c r="A138" s="35"/>
      <c r="B138" s="36"/>
      <c r="C138" s="209" t="s">
        <v>181</v>
      </c>
      <c r="D138" s="209" t="s">
        <v>115</v>
      </c>
      <c r="E138" s="210" t="s">
        <v>182</v>
      </c>
      <c r="F138" s="211" t="s">
        <v>183</v>
      </c>
      <c r="G138" s="212" t="s">
        <v>164</v>
      </c>
      <c r="H138" s="213">
        <v>3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42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119</v>
      </c>
      <c r="AT138" s="221" t="s">
        <v>115</v>
      </c>
      <c r="AU138" s="221" t="s">
        <v>82</v>
      </c>
      <c r="AY138" s="14" t="s">
        <v>112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82</v>
      </c>
      <c r="BK138" s="222">
        <f>ROUND(I138*H138,2)</f>
        <v>0</v>
      </c>
      <c r="BL138" s="14" t="s">
        <v>119</v>
      </c>
      <c r="BM138" s="221" t="s">
        <v>184</v>
      </c>
    </row>
    <row r="139" s="2" customFormat="1" ht="16.5" customHeight="1">
      <c r="A139" s="35"/>
      <c r="B139" s="36"/>
      <c r="C139" s="209" t="s">
        <v>185</v>
      </c>
      <c r="D139" s="209" t="s">
        <v>115</v>
      </c>
      <c r="E139" s="210" t="s">
        <v>186</v>
      </c>
      <c r="F139" s="211" t="s">
        <v>187</v>
      </c>
      <c r="G139" s="212" t="s">
        <v>164</v>
      </c>
      <c r="H139" s="213">
        <v>5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42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119</v>
      </c>
      <c r="AT139" s="221" t="s">
        <v>115</v>
      </c>
      <c r="AU139" s="221" t="s">
        <v>82</v>
      </c>
      <c r="AY139" s="14" t="s">
        <v>112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82</v>
      </c>
      <c r="BK139" s="222">
        <f>ROUND(I139*H139,2)</f>
        <v>0</v>
      </c>
      <c r="BL139" s="14" t="s">
        <v>119</v>
      </c>
      <c r="BM139" s="221" t="s">
        <v>188</v>
      </c>
    </row>
    <row r="140" s="2" customFormat="1" ht="16.5" customHeight="1">
      <c r="A140" s="35"/>
      <c r="B140" s="36"/>
      <c r="C140" s="209" t="s">
        <v>189</v>
      </c>
      <c r="D140" s="209" t="s">
        <v>115</v>
      </c>
      <c r="E140" s="210" t="s">
        <v>190</v>
      </c>
      <c r="F140" s="211" t="s">
        <v>191</v>
      </c>
      <c r="G140" s="212" t="s">
        <v>164</v>
      </c>
      <c r="H140" s="213">
        <v>35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42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119</v>
      </c>
      <c r="AT140" s="221" t="s">
        <v>115</v>
      </c>
      <c r="AU140" s="221" t="s">
        <v>82</v>
      </c>
      <c r="AY140" s="14" t="s">
        <v>112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82</v>
      </c>
      <c r="BK140" s="222">
        <f>ROUND(I140*H140,2)</f>
        <v>0</v>
      </c>
      <c r="BL140" s="14" t="s">
        <v>119</v>
      </c>
      <c r="BM140" s="221" t="s">
        <v>192</v>
      </c>
    </row>
    <row r="141" s="2" customFormat="1" ht="16.5" customHeight="1">
      <c r="A141" s="35"/>
      <c r="B141" s="36"/>
      <c r="C141" s="209" t="s">
        <v>193</v>
      </c>
      <c r="D141" s="209" t="s">
        <v>115</v>
      </c>
      <c r="E141" s="210" t="s">
        <v>194</v>
      </c>
      <c r="F141" s="211" t="s">
        <v>195</v>
      </c>
      <c r="G141" s="212" t="s">
        <v>164</v>
      </c>
      <c r="H141" s="213">
        <v>14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42</v>
      </c>
      <c r="O141" s="88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119</v>
      </c>
      <c r="AT141" s="221" t="s">
        <v>115</v>
      </c>
      <c r="AU141" s="221" t="s">
        <v>82</v>
      </c>
      <c r="AY141" s="14" t="s">
        <v>112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82</v>
      </c>
      <c r="BK141" s="222">
        <f>ROUND(I141*H141,2)</f>
        <v>0</v>
      </c>
      <c r="BL141" s="14" t="s">
        <v>119</v>
      </c>
      <c r="BM141" s="221" t="s">
        <v>196</v>
      </c>
    </row>
    <row r="142" s="2" customFormat="1" ht="16.5" customHeight="1">
      <c r="A142" s="35"/>
      <c r="B142" s="36"/>
      <c r="C142" s="209" t="s">
        <v>7</v>
      </c>
      <c r="D142" s="209" t="s">
        <v>115</v>
      </c>
      <c r="E142" s="210" t="s">
        <v>197</v>
      </c>
      <c r="F142" s="211" t="s">
        <v>198</v>
      </c>
      <c r="G142" s="212" t="s">
        <v>164</v>
      </c>
      <c r="H142" s="213">
        <v>3</v>
      </c>
      <c r="I142" s="214"/>
      <c r="J142" s="215">
        <f>ROUND(I142*H142,2)</f>
        <v>0</v>
      </c>
      <c r="K142" s="216"/>
      <c r="L142" s="41"/>
      <c r="M142" s="217" t="s">
        <v>1</v>
      </c>
      <c r="N142" s="218" t="s">
        <v>42</v>
      </c>
      <c r="O142" s="88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119</v>
      </c>
      <c r="AT142" s="221" t="s">
        <v>115</v>
      </c>
      <c r="AU142" s="221" t="s">
        <v>82</v>
      </c>
      <c r="AY142" s="14" t="s">
        <v>112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82</v>
      </c>
      <c r="BK142" s="222">
        <f>ROUND(I142*H142,2)</f>
        <v>0</v>
      </c>
      <c r="BL142" s="14" t="s">
        <v>119</v>
      </c>
      <c r="BM142" s="221" t="s">
        <v>199</v>
      </c>
    </row>
    <row r="143" s="2" customFormat="1" ht="16.5" customHeight="1">
      <c r="A143" s="35"/>
      <c r="B143" s="36"/>
      <c r="C143" s="209" t="s">
        <v>200</v>
      </c>
      <c r="D143" s="209" t="s">
        <v>115</v>
      </c>
      <c r="E143" s="210" t="s">
        <v>167</v>
      </c>
      <c r="F143" s="211" t="s">
        <v>168</v>
      </c>
      <c r="G143" s="212" t="s">
        <v>164</v>
      </c>
      <c r="H143" s="213">
        <v>63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42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119</v>
      </c>
      <c r="AT143" s="221" t="s">
        <v>115</v>
      </c>
      <c r="AU143" s="221" t="s">
        <v>82</v>
      </c>
      <c r="AY143" s="14" t="s">
        <v>112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82</v>
      </c>
      <c r="BK143" s="222">
        <f>ROUND(I143*H143,2)</f>
        <v>0</v>
      </c>
      <c r="BL143" s="14" t="s">
        <v>119</v>
      </c>
      <c r="BM143" s="221" t="s">
        <v>201</v>
      </c>
    </row>
    <row r="144" s="2" customFormat="1" ht="16.5" customHeight="1">
      <c r="A144" s="35"/>
      <c r="B144" s="36"/>
      <c r="C144" s="209" t="s">
        <v>202</v>
      </c>
      <c r="D144" s="209" t="s">
        <v>115</v>
      </c>
      <c r="E144" s="210" t="s">
        <v>203</v>
      </c>
      <c r="F144" s="211" t="s">
        <v>204</v>
      </c>
      <c r="G144" s="212" t="s">
        <v>164</v>
      </c>
      <c r="H144" s="213">
        <v>10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42</v>
      </c>
      <c r="O144" s="88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119</v>
      </c>
      <c r="AT144" s="221" t="s">
        <v>115</v>
      </c>
      <c r="AU144" s="221" t="s">
        <v>82</v>
      </c>
      <c r="AY144" s="14" t="s">
        <v>112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82</v>
      </c>
      <c r="BK144" s="222">
        <f>ROUND(I144*H144,2)</f>
        <v>0</v>
      </c>
      <c r="BL144" s="14" t="s">
        <v>119</v>
      </c>
      <c r="BM144" s="221" t="s">
        <v>205</v>
      </c>
    </row>
    <row r="145" s="2" customFormat="1" ht="16.5" customHeight="1">
      <c r="A145" s="35"/>
      <c r="B145" s="36"/>
      <c r="C145" s="209" t="s">
        <v>206</v>
      </c>
      <c r="D145" s="209" t="s">
        <v>115</v>
      </c>
      <c r="E145" s="210" t="s">
        <v>207</v>
      </c>
      <c r="F145" s="211" t="s">
        <v>208</v>
      </c>
      <c r="G145" s="212" t="s">
        <v>164</v>
      </c>
      <c r="H145" s="213">
        <v>10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42</v>
      </c>
      <c r="O145" s="88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119</v>
      </c>
      <c r="AT145" s="221" t="s">
        <v>115</v>
      </c>
      <c r="AU145" s="221" t="s">
        <v>82</v>
      </c>
      <c r="AY145" s="14" t="s">
        <v>112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82</v>
      </c>
      <c r="BK145" s="222">
        <f>ROUND(I145*H145,2)</f>
        <v>0</v>
      </c>
      <c r="BL145" s="14" t="s">
        <v>119</v>
      </c>
      <c r="BM145" s="221" t="s">
        <v>209</v>
      </c>
    </row>
    <row r="146" s="2" customFormat="1" ht="16.5" customHeight="1">
      <c r="A146" s="35"/>
      <c r="B146" s="36"/>
      <c r="C146" s="209" t="s">
        <v>210</v>
      </c>
      <c r="D146" s="209" t="s">
        <v>115</v>
      </c>
      <c r="E146" s="210" t="s">
        <v>211</v>
      </c>
      <c r="F146" s="211" t="s">
        <v>212</v>
      </c>
      <c r="G146" s="212" t="s">
        <v>118</v>
      </c>
      <c r="H146" s="213">
        <v>1</v>
      </c>
      <c r="I146" s="214"/>
      <c r="J146" s="215">
        <f>ROUND(I146*H146,2)</f>
        <v>0</v>
      </c>
      <c r="K146" s="216"/>
      <c r="L146" s="41"/>
      <c r="M146" s="217" t="s">
        <v>1</v>
      </c>
      <c r="N146" s="218" t="s">
        <v>42</v>
      </c>
      <c r="O146" s="88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119</v>
      </c>
      <c r="AT146" s="221" t="s">
        <v>115</v>
      </c>
      <c r="AU146" s="221" t="s">
        <v>82</v>
      </c>
      <c r="AY146" s="14" t="s">
        <v>112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82</v>
      </c>
      <c r="BK146" s="222">
        <f>ROUND(I146*H146,2)</f>
        <v>0</v>
      </c>
      <c r="BL146" s="14" t="s">
        <v>119</v>
      </c>
      <c r="BM146" s="221" t="s">
        <v>213</v>
      </c>
    </row>
    <row r="147" s="2" customFormat="1" ht="16.5" customHeight="1">
      <c r="A147" s="35"/>
      <c r="B147" s="36"/>
      <c r="C147" s="209" t="s">
        <v>214</v>
      </c>
      <c r="D147" s="209" t="s">
        <v>115</v>
      </c>
      <c r="E147" s="210" t="s">
        <v>215</v>
      </c>
      <c r="F147" s="211" t="s">
        <v>168</v>
      </c>
      <c r="G147" s="212" t="s">
        <v>118</v>
      </c>
      <c r="H147" s="213">
        <v>1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42</v>
      </c>
      <c r="O147" s="88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119</v>
      </c>
      <c r="AT147" s="221" t="s">
        <v>115</v>
      </c>
      <c r="AU147" s="221" t="s">
        <v>82</v>
      </c>
      <c r="AY147" s="14" t="s">
        <v>112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82</v>
      </c>
      <c r="BK147" s="222">
        <f>ROUND(I147*H147,2)</f>
        <v>0</v>
      </c>
      <c r="BL147" s="14" t="s">
        <v>119</v>
      </c>
      <c r="BM147" s="221" t="s">
        <v>216</v>
      </c>
    </row>
    <row r="148" s="2" customFormat="1" ht="16.5" customHeight="1">
      <c r="A148" s="35"/>
      <c r="B148" s="36"/>
      <c r="C148" s="209" t="s">
        <v>217</v>
      </c>
      <c r="D148" s="209" t="s">
        <v>115</v>
      </c>
      <c r="E148" s="210" t="s">
        <v>218</v>
      </c>
      <c r="F148" s="211" t="s">
        <v>219</v>
      </c>
      <c r="G148" s="212" t="s">
        <v>118</v>
      </c>
      <c r="H148" s="213">
        <v>2</v>
      </c>
      <c r="I148" s="214"/>
      <c r="J148" s="215">
        <f>ROUND(I148*H148,2)</f>
        <v>0</v>
      </c>
      <c r="K148" s="216"/>
      <c r="L148" s="41"/>
      <c r="M148" s="217" t="s">
        <v>1</v>
      </c>
      <c r="N148" s="218" t="s">
        <v>42</v>
      </c>
      <c r="O148" s="88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119</v>
      </c>
      <c r="AT148" s="221" t="s">
        <v>115</v>
      </c>
      <c r="AU148" s="221" t="s">
        <v>82</v>
      </c>
      <c r="AY148" s="14" t="s">
        <v>112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82</v>
      </c>
      <c r="BK148" s="222">
        <f>ROUND(I148*H148,2)</f>
        <v>0</v>
      </c>
      <c r="BL148" s="14" t="s">
        <v>119</v>
      </c>
      <c r="BM148" s="221" t="s">
        <v>220</v>
      </c>
    </row>
    <row r="149" s="2" customFormat="1" ht="16.5" customHeight="1">
      <c r="A149" s="35"/>
      <c r="B149" s="36"/>
      <c r="C149" s="209" t="s">
        <v>221</v>
      </c>
      <c r="D149" s="209" t="s">
        <v>115</v>
      </c>
      <c r="E149" s="210" t="s">
        <v>222</v>
      </c>
      <c r="F149" s="211" t="s">
        <v>223</v>
      </c>
      <c r="G149" s="212" t="s">
        <v>118</v>
      </c>
      <c r="H149" s="213">
        <v>1</v>
      </c>
      <c r="I149" s="214"/>
      <c r="J149" s="215">
        <f>ROUND(I149*H149,2)</f>
        <v>0</v>
      </c>
      <c r="K149" s="216"/>
      <c r="L149" s="41"/>
      <c r="M149" s="217" t="s">
        <v>1</v>
      </c>
      <c r="N149" s="218" t="s">
        <v>42</v>
      </c>
      <c r="O149" s="88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119</v>
      </c>
      <c r="AT149" s="221" t="s">
        <v>115</v>
      </c>
      <c r="AU149" s="221" t="s">
        <v>82</v>
      </c>
      <c r="AY149" s="14" t="s">
        <v>112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82</v>
      </c>
      <c r="BK149" s="222">
        <f>ROUND(I149*H149,2)</f>
        <v>0</v>
      </c>
      <c r="BL149" s="14" t="s">
        <v>119</v>
      </c>
      <c r="BM149" s="221" t="s">
        <v>224</v>
      </c>
    </row>
    <row r="150" s="2" customFormat="1" ht="16.5" customHeight="1">
      <c r="A150" s="35"/>
      <c r="B150" s="36"/>
      <c r="C150" s="209" t="s">
        <v>225</v>
      </c>
      <c r="D150" s="209" t="s">
        <v>115</v>
      </c>
      <c r="E150" s="210" t="s">
        <v>226</v>
      </c>
      <c r="F150" s="211" t="s">
        <v>168</v>
      </c>
      <c r="G150" s="212" t="s">
        <v>118</v>
      </c>
      <c r="H150" s="213">
        <v>3</v>
      </c>
      <c r="I150" s="214"/>
      <c r="J150" s="215">
        <f>ROUND(I150*H150,2)</f>
        <v>0</v>
      </c>
      <c r="K150" s="216"/>
      <c r="L150" s="41"/>
      <c r="M150" s="217" t="s">
        <v>1</v>
      </c>
      <c r="N150" s="218" t="s">
        <v>42</v>
      </c>
      <c r="O150" s="88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119</v>
      </c>
      <c r="AT150" s="221" t="s">
        <v>115</v>
      </c>
      <c r="AU150" s="221" t="s">
        <v>82</v>
      </c>
      <c r="AY150" s="14" t="s">
        <v>112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82</v>
      </c>
      <c r="BK150" s="222">
        <f>ROUND(I150*H150,2)</f>
        <v>0</v>
      </c>
      <c r="BL150" s="14" t="s">
        <v>119</v>
      </c>
      <c r="BM150" s="221" t="s">
        <v>227</v>
      </c>
    </row>
    <row r="151" s="2" customFormat="1" ht="16.5" customHeight="1">
      <c r="A151" s="35"/>
      <c r="B151" s="36"/>
      <c r="C151" s="209" t="s">
        <v>228</v>
      </c>
      <c r="D151" s="209" t="s">
        <v>115</v>
      </c>
      <c r="E151" s="210" t="s">
        <v>229</v>
      </c>
      <c r="F151" s="211" t="s">
        <v>230</v>
      </c>
      <c r="G151" s="212" t="s">
        <v>118</v>
      </c>
      <c r="H151" s="213">
        <v>2</v>
      </c>
      <c r="I151" s="214"/>
      <c r="J151" s="215">
        <f>ROUND(I151*H151,2)</f>
        <v>0</v>
      </c>
      <c r="K151" s="216"/>
      <c r="L151" s="41"/>
      <c r="M151" s="217" t="s">
        <v>1</v>
      </c>
      <c r="N151" s="218" t="s">
        <v>42</v>
      </c>
      <c r="O151" s="88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119</v>
      </c>
      <c r="AT151" s="221" t="s">
        <v>115</v>
      </c>
      <c r="AU151" s="221" t="s">
        <v>82</v>
      </c>
      <c r="AY151" s="14" t="s">
        <v>112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82</v>
      </c>
      <c r="BK151" s="222">
        <f>ROUND(I151*H151,2)</f>
        <v>0</v>
      </c>
      <c r="BL151" s="14" t="s">
        <v>119</v>
      </c>
      <c r="BM151" s="221" t="s">
        <v>231</v>
      </c>
    </row>
    <row r="152" s="2" customFormat="1" ht="16.5" customHeight="1">
      <c r="A152" s="35"/>
      <c r="B152" s="36"/>
      <c r="C152" s="209" t="s">
        <v>232</v>
      </c>
      <c r="D152" s="209" t="s">
        <v>115</v>
      </c>
      <c r="E152" s="210" t="s">
        <v>233</v>
      </c>
      <c r="F152" s="211" t="s">
        <v>168</v>
      </c>
      <c r="G152" s="212" t="s">
        <v>118</v>
      </c>
      <c r="H152" s="213">
        <v>2</v>
      </c>
      <c r="I152" s="214"/>
      <c r="J152" s="215">
        <f>ROUND(I152*H152,2)</f>
        <v>0</v>
      </c>
      <c r="K152" s="216"/>
      <c r="L152" s="41"/>
      <c r="M152" s="217" t="s">
        <v>1</v>
      </c>
      <c r="N152" s="218" t="s">
        <v>42</v>
      </c>
      <c r="O152" s="88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119</v>
      </c>
      <c r="AT152" s="221" t="s">
        <v>115</v>
      </c>
      <c r="AU152" s="221" t="s">
        <v>82</v>
      </c>
      <c r="AY152" s="14" t="s">
        <v>112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82</v>
      </c>
      <c r="BK152" s="222">
        <f>ROUND(I152*H152,2)</f>
        <v>0</v>
      </c>
      <c r="BL152" s="14" t="s">
        <v>119</v>
      </c>
      <c r="BM152" s="221" t="s">
        <v>234</v>
      </c>
    </row>
    <row r="153" s="2" customFormat="1" ht="16.5" customHeight="1">
      <c r="A153" s="35"/>
      <c r="B153" s="36"/>
      <c r="C153" s="209" t="s">
        <v>235</v>
      </c>
      <c r="D153" s="209" t="s">
        <v>115</v>
      </c>
      <c r="E153" s="210" t="s">
        <v>236</v>
      </c>
      <c r="F153" s="211" t="s">
        <v>237</v>
      </c>
      <c r="G153" s="212" t="s">
        <v>118</v>
      </c>
      <c r="H153" s="213">
        <v>1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42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119</v>
      </c>
      <c r="AT153" s="221" t="s">
        <v>115</v>
      </c>
      <c r="AU153" s="221" t="s">
        <v>82</v>
      </c>
      <c r="AY153" s="14" t="s">
        <v>112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82</v>
      </c>
      <c r="BK153" s="222">
        <f>ROUND(I153*H153,2)</f>
        <v>0</v>
      </c>
      <c r="BL153" s="14" t="s">
        <v>119</v>
      </c>
      <c r="BM153" s="221" t="s">
        <v>238</v>
      </c>
    </row>
    <row r="154" s="2" customFormat="1" ht="16.5" customHeight="1">
      <c r="A154" s="35"/>
      <c r="B154" s="36"/>
      <c r="C154" s="209" t="s">
        <v>239</v>
      </c>
      <c r="D154" s="209" t="s">
        <v>115</v>
      </c>
      <c r="E154" s="210" t="s">
        <v>240</v>
      </c>
      <c r="F154" s="211" t="s">
        <v>168</v>
      </c>
      <c r="G154" s="212" t="s">
        <v>118</v>
      </c>
      <c r="H154" s="213">
        <v>1</v>
      </c>
      <c r="I154" s="214"/>
      <c r="J154" s="215">
        <f>ROUND(I154*H154,2)</f>
        <v>0</v>
      </c>
      <c r="K154" s="216"/>
      <c r="L154" s="41"/>
      <c r="M154" s="217" t="s">
        <v>1</v>
      </c>
      <c r="N154" s="218" t="s">
        <v>42</v>
      </c>
      <c r="O154" s="88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119</v>
      </c>
      <c r="AT154" s="221" t="s">
        <v>115</v>
      </c>
      <c r="AU154" s="221" t="s">
        <v>82</v>
      </c>
      <c r="AY154" s="14" t="s">
        <v>112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82</v>
      </c>
      <c r="BK154" s="222">
        <f>ROUND(I154*H154,2)</f>
        <v>0</v>
      </c>
      <c r="BL154" s="14" t="s">
        <v>119</v>
      </c>
      <c r="BM154" s="221" t="s">
        <v>241</v>
      </c>
    </row>
    <row r="155" s="2" customFormat="1" ht="16.5" customHeight="1">
      <c r="A155" s="35"/>
      <c r="B155" s="36"/>
      <c r="C155" s="209" t="s">
        <v>242</v>
      </c>
      <c r="D155" s="209" t="s">
        <v>115</v>
      </c>
      <c r="E155" s="210" t="s">
        <v>243</v>
      </c>
      <c r="F155" s="211" t="s">
        <v>244</v>
      </c>
      <c r="G155" s="212" t="s">
        <v>118</v>
      </c>
      <c r="H155" s="213">
        <v>4</v>
      </c>
      <c r="I155" s="214"/>
      <c r="J155" s="215">
        <f>ROUND(I155*H155,2)</f>
        <v>0</v>
      </c>
      <c r="K155" s="216"/>
      <c r="L155" s="41"/>
      <c r="M155" s="217" t="s">
        <v>1</v>
      </c>
      <c r="N155" s="218" t="s">
        <v>42</v>
      </c>
      <c r="O155" s="88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119</v>
      </c>
      <c r="AT155" s="221" t="s">
        <v>115</v>
      </c>
      <c r="AU155" s="221" t="s">
        <v>82</v>
      </c>
      <c r="AY155" s="14" t="s">
        <v>112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82</v>
      </c>
      <c r="BK155" s="222">
        <f>ROUND(I155*H155,2)</f>
        <v>0</v>
      </c>
      <c r="BL155" s="14" t="s">
        <v>119</v>
      </c>
      <c r="BM155" s="221" t="s">
        <v>245</v>
      </c>
    </row>
    <row r="156" s="2" customFormat="1" ht="16.5" customHeight="1">
      <c r="A156" s="35"/>
      <c r="B156" s="36"/>
      <c r="C156" s="209" t="s">
        <v>246</v>
      </c>
      <c r="D156" s="209" t="s">
        <v>115</v>
      </c>
      <c r="E156" s="210" t="s">
        <v>247</v>
      </c>
      <c r="F156" s="211" t="s">
        <v>168</v>
      </c>
      <c r="G156" s="212" t="s">
        <v>118</v>
      </c>
      <c r="H156" s="213">
        <v>4</v>
      </c>
      <c r="I156" s="214"/>
      <c r="J156" s="215">
        <f>ROUND(I156*H156,2)</f>
        <v>0</v>
      </c>
      <c r="K156" s="216"/>
      <c r="L156" s="41"/>
      <c r="M156" s="217" t="s">
        <v>1</v>
      </c>
      <c r="N156" s="218" t="s">
        <v>42</v>
      </c>
      <c r="O156" s="88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119</v>
      </c>
      <c r="AT156" s="221" t="s">
        <v>115</v>
      </c>
      <c r="AU156" s="221" t="s">
        <v>82</v>
      </c>
      <c r="AY156" s="14" t="s">
        <v>112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82</v>
      </c>
      <c r="BK156" s="222">
        <f>ROUND(I156*H156,2)</f>
        <v>0</v>
      </c>
      <c r="BL156" s="14" t="s">
        <v>119</v>
      </c>
      <c r="BM156" s="221" t="s">
        <v>248</v>
      </c>
    </row>
    <row r="157" s="2" customFormat="1" ht="16.5" customHeight="1">
      <c r="A157" s="35"/>
      <c r="B157" s="36"/>
      <c r="C157" s="209" t="s">
        <v>249</v>
      </c>
      <c r="D157" s="209" t="s">
        <v>115</v>
      </c>
      <c r="E157" s="210" t="s">
        <v>250</v>
      </c>
      <c r="F157" s="211" t="s">
        <v>251</v>
      </c>
      <c r="G157" s="212" t="s">
        <v>118</v>
      </c>
      <c r="H157" s="213">
        <v>1</v>
      </c>
      <c r="I157" s="214"/>
      <c r="J157" s="215">
        <f>ROUND(I157*H157,2)</f>
        <v>0</v>
      </c>
      <c r="K157" s="216"/>
      <c r="L157" s="41"/>
      <c r="M157" s="217" t="s">
        <v>1</v>
      </c>
      <c r="N157" s="218" t="s">
        <v>42</v>
      </c>
      <c r="O157" s="88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119</v>
      </c>
      <c r="AT157" s="221" t="s">
        <v>115</v>
      </c>
      <c r="AU157" s="221" t="s">
        <v>82</v>
      </c>
      <c r="AY157" s="14" t="s">
        <v>112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82</v>
      </c>
      <c r="BK157" s="222">
        <f>ROUND(I157*H157,2)</f>
        <v>0</v>
      </c>
      <c r="BL157" s="14" t="s">
        <v>119</v>
      </c>
      <c r="BM157" s="221" t="s">
        <v>252</v>
      </c>
    </row>
    <row r="158" s="2" customFormat="1" ht="16.5" customHeight="1">
      <c r="A158" s="35"/>
      <c r="B158" s="36"/>
      <c r="C158" s="209" t="s">
        <v>253</v>
      </c>
      <c r="D158" s="209" t="s">
        <v>115</v>
      </c>
      <c r="E158" s="210" t="s">
        <v>254</v>
      </c>
      <c r="F158" s="211" t="s">
        <v>168</v>
      </c>
      <c r="G158" s="212" t="s">
        <v>118</v>
      </c>
      <c r="H158" s="213">
        <v>1</v>
      </c>
      <c r="I158" s="214"/>
      <c r="J158" s="215">
        <f>ROUND(I158*H158,2)</f>
        <v>0</v>
      </c>
      <c r="K158" s="216"/>
      <c r="L158" s="41"/>
      <c r="M158" s="217" t="s">
        <v>1</v>
      </c>
      <c r="N158" s="218" t="s">
        <v>42</v>
      </c>
      <c r="O158" s="88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119</v>
      </c>
      <c r="AT158" s="221" t="s">
        <v>115</v>
      </c>
      <c r="AU158" s="221" t="s">
        <v>82</v>
      </c>
      <c r="AY158" s="14" t="s">
        <v>112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82</v>
      </c>
      <c r="BK158" s="222">
        <f>ROUND(I158*H158,2)</f>
        <v>0</v>
      </c>
      <c r="BL158" s="14" t="s">
        <v>119</v>
      </c>
      <c r="BM158" s="221" t="s">
        <v>255</v>
      </c>
    </row>
    <row r="159" s="2" customFormat="1" ht="16.5" customHeight="1">
      <c r="A159" s="35"/>
      <c r="B159" s="36"/>
      <c r="C159" s="209" t="s">
        <v>256</v>
      </c>
      <c r="D159" s="209" t="s">
        <v>115</v>
      </c>
      <c r="E159" s="210" t="s">
        <v>257</v>
      </c>
      <c r="F159" s="211" t="s">
        <v>258</v>
      </c>
      <c r="G159" s="212" t="s">
        <v>118</v>
      </c>
      <c r="H159" s="213">
        <v>1</v>
      </c>
      <c r="I159" s="214"/>
      <c r="J159" s="215">
        <f>ROUND(I159*H159,2)</f>
        <v>0</v>
      </c>
      <c r="K159" s="216"/>
      <c r="L159" s="41"/>
      <c r="M159" s="217" t="s">
        <v>1</v>
      </c>
      <c r="N159" s="218" t="s">
        <v>42</v>
      </c>
      <c r="O159" s="88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119</v>
      </c>
      <c r="AT159" s="221" t="s">
        <v>115</v>
      </c>
      <c r="AU159" s="221" t="s">
        <v>82</v>
      </c>
      <c r="AY159" s="14" t="s">
        <v>112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82</v>
      </c>
      <c r="BK159" s="222">
        <f>ROUND(I159*H159,2)</f>
        <v>0</v>
      </c>
      <c r="BL159" s="14" t="s">
        <v>119</v>
      </c>
      <c r="BM159" s="221" t="s">
        <v>259</v>
      </c>
    </row>
    <row r="160" s="2" customFormat="1" ht="16.5" customHeight="1">
      <c r="A160" s="35"/>
      <c r="B160" s="36"/>
      <c r="C160" s="209" t="s">
        <v>260</v>
      </c>
      <c r="D160" s="209" t="s">
        <v>115</v>
      </c>
      <c r="E160" s="210" t="s">
        <v>254</v>
      </c>
      <c r="F160" s="211" t="s">
        <v>168</v>
      </c>
      <c r="G160" s="212" t="s">
        <v>118</v>
      </c>
      <c r="H160" s="213">
        <v>1</v>
      </c>
      <c r="I160" s="214"/>
      <c r="J160" s="215">
        <f>ROUND(I160*H160,2)</f>
        <v>0</v>
      </c>
      <c r="K160" s="216"/>
      <c r="L160" s="41"/>
      <c r="M160" s="217" t="s">
        <v>1</v>
      </c>
      <c r="N160" s="218" t="s">
        <v>42</v>
      </c>
      <c r="O160" s="88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119</v>
      </c>
      <c r="AT160" s="221" t="s">
        <v>115</v>
      </c>
      <c r="AU160" s="221" t="s">
        <v>82</v>
      </c>
      <c r="AY160" s="14" t="s">
        <v>112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82</v>
      </c>
      <c r="BK160" s="222">
        <f>ROUND(I160*H160,2)</f>
        <v>0</v>
      </c>
      <c r="BL160" s="14" t="s">
        <v>119</v>
      </c>
      <c r="BM160" s="221" t="s">
        <v>261</v>
      </c>
    </row>
    <row r="161" s="2" customFormat="1" ht="16.5" customHeight="1">
      <c r="A161" s="35"/>
      <c r="B161" s="36"/>
      <c r="C161" s="209" t="s">
        <v>262</v>
      </c>
      <c r="D161" s="209" t="s">
        <v>115</v>
      </c>
      <c r="E161" s="210" t="s">
        <v>263</v>
      </c>
      <c r="F161" s="211" t="s">
        <v>264</v>
      </c>
      <c r="G161" s="212" t="s">
        <v>118</v>
      </c>
      <c r="H161" s="213">
        <v>2</v>
      </c>
      <c r="I161" s="214"/>
      <c r="J161" s="215">
        <f>ROUND(I161*H161,2)</f>
        <v>0</v>
      </c>
      <c r="K161" s="216"/>
      <c r="L161" s="41"/>
      <c r="M161" s="217" t="s">
        <v>1</v>
      </c>
      <c r="N161" s="218" t="s">
        <v>42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119</v>
      </c>
      <c r="AT161" s="221" t="s">
        <v>115</v>
      </c>
      <c r="AU161" s="221" t="s">
        <v>82</v>
      </c>
      <c r="AY161" s="14" t="s">
        <v>112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82</v>
      </c>
      <c r="BK161" s="222">
        <f>ROUND(I161*H161,2)</f>
        <v>0</v>
      </c>
      <c r="BL161" s="14" t="s">
        <v>119</v>
      </c>
      <c r="BM161" s="221" t="s">
        <v>265</v>
      </c>
    </row>
    <row r="162" s="2" customFormat="1" ht="16.5" customHeight="1">
      <c r="A162" s="35"/>
      <c r="B162" s="36"/>
      <c r="C162" s="209" t="s">
        <v>266</v>
      </c>
      <c r="D162" s="209" t="s">
        <v>115</v>
      </c>
      <c r="E162" s="210" t="s">
        <v>267</v>
      </c>
      <c r="F162" s="211" t="s">
        <v>268</v>
      </c>
      <c r="G162" s="212" t="s">
        <v>118</v>
      </c>
      <c r="H162" s="213">
        <v>2</v>
      </c>
      <c r="I162" s="214"/>
      <c r="J162" s="215">
        <f>ROUND(I162*H162,2)</f>
        <v>0</v>
      </c>
      <c r="K162" s="216"/>
      <c r="L162" s="41"/>
      <c r="M162" s="217" t="s">
        <v>1</v>
      </c>
      <c r="N162" s="218" t="s">
        <v>42</v>
      </c>
      <c r="O162" s="88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119</v>
      </c>
      <c r="AT162" s="221" t="s">
        <v>115</v>
      </c>
      <c r="AU162" s="221" t="s">
        <v>82</v>
      </c>
      <c r="AY162" s="14" t="s">
        <v>112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82</v>
      </c>
      <c r="BK162" s="222">
        <f>ROUND(I162*H162,2)</f>
        <v>0</v>
      </c>
      <c r="BL162" s="14" t="s">
        <v>119</v>
      </c>
      <c r="BM162" s="221" t="s">
        <v>269</v>
      </c>
    </row>
    <row r="163" s="2" customFormat="1" ht="16.5" customHeight="1">
      <c r="A163" s="35"/>
      <c r="B163" s="36"/>
      <c r="C163" s="209" t="s">
        <v>270</v>
      </c>
      <c r="D163" s="209" t="s">
        <v>115</v>
      </c>
      <c r="E163" s="210" t="s">
        <v>271</v>
      </c>
      <c r="F163" s="211" t="s">
        <v>272</v>
      </c>
      <c r="G163" s="212" t="s">
        <v>118</v>
      </c>
      <c r="H163" s="213">
        <v>1</v>
      </c>
      <c r="I163" s="214"/>
      <c r="J163" s="215">
        <f>ROUND(I163*H163,2)</f>
        <v>0</v>
      </c>
      <c r="K163" s="216"/>
      <c r="L163" s="41"/>
      <c r="M163" s="217" t="s">
        <v>1</v>
      </c>
      <c r="N163" s="218" t="s">
        <v>42</v>
      </c>
      <c r="O163" s="88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119</v>
      </c>
      <c r="AT163" s="221" t="s">
        <v>115</v>
      </c>
      <c r="AU163" s="221" t="s">
        <v>82</v>
      </c>
      <c r="AY163" s="14" t="s">
        <v>112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82</v>
      </c>
      <c r="BK163" s="222">
        <f>ROUND(I163*H163,2)</f>
        <v>0</v>
      </c>
      <c r="BL163" s="14" t="s">
        <v>119</v>
      </c>
      <c r="BM163" s="221" t="s">
        <v>273</v>
      </c>
    </row>
    <row r="164" s="2" customFormat="1" ht="16.5" customHeight="1">
      <c r="A164" s="35"/>
      <c r="B164" s="36"/>
      <c r="C164" s="209" t="s">
        <v>274</v>
      </c>
      <c r="D164" s="209" t="s">
        <v>115</v>
      </c>
      <c r="E164" s="210" t="s">
        <v>275</v>
      </c>
      <c r="F164" s="211" t="s">
        <v>276</v>
      </c>
      <c r="G164" s="212" t="s">
        <v>118</v>
      </c>
      <c r="H164" s="213">
        <v>32</v>
      </c>
      <c r="I164" s="214"/>
      <c r="J164" s="215">
        <f>ROUND(I164*H164,2)</f>
        <v>0</v>
      </c>
      <c r="K164" s="216"/>
      <c r="L164" s="41"/>
      <c r="M164" s="217" t="s">
        <v>1</v>
      </c>
      <c r="N164" s="218" t="s">
        <v>42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119</v>
      </c>
      <c r="AT164" s="221" t="s">
        <v>115</v>
      </c>
      <c r="AU164" s="221" t="s">
        <v>82</v>
      </c>
      <c r="AY164" s="14" t="s">
        <v>112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82</v>
      </c>
      <c r="BK164" s="222">
        <f>ROUND(I164*H164,2)</f>
        <v>0</v>
      </c>
      <c r="BL164" s="14" t="s">
        <v>119</v>
      </c>
      <c r="BM164" s="221" t="s">
        <v>277</v>
      </c>
    </row>
    <row r="165" s="2" customFormat="1" ht="16.5" customHeight="1">
      <c r="A165" s="35"/>
      <c r="B165" s="36"/>
      <c r="C165" s="209" t="s">
        <v>278</v>
      </c>
      <c r="D165" s="209" t="s">
        <v>115</v>
      </c>
      <c r="E165" s="210" t="s">
        <v>279</v>
      </c>
      <c r="F165" s="211" t="s">
        <v>280</v>
      </c>
      <c r="G165" s="212" t="s">
        <v>154</v>
      </c>
      <c r="H165" s="213">
        <v>0.050000000000000003</v>
      </c>
      <c r="I165" s="214"/>
      <c r="J165" s="215">
        <f>ROUND(I165*H165,2)</f>
        <v>0</v>
      </c>
      <c r="K165" s="216"/>
      <c r="L165" s="41"/>
      <c r="M165" s="217" t="s">
        <v>1</v>
      </c>
      <c r="N165" s="218" t="s">
        <v>42</v>
      </c>
      <c r="O165" s="88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119</v>
      </c>
      <c r="AT165" s="221" t="s">
        <v>115</v>
      </c>
      <c r="AU165" s="221" t="s">
        <v>82</v>
      </c>
      <c r="AY165" s="14" t="s">
        <v>112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82</v>
      </c>
      <c r="BK165" s="222">
        <f>ROUND(I165*H165,2)</f>
        <v>0</v>
      </c>
      <c r="BL165" s="14" t="s">
        <v>119</v>
      </c>
      <c r="BM165" s="221" t="s">
        <v>281</v>
      </c>
    </row>
    <row r="166" s="2" customFormat="1" ht="16.5" customHeight="1">
      <c r="A166" s="35"/>
      <c r="B166" s="36"/>
      <c r="C166" s="209" t="s">
        <v>282</v>
      </c>
      <c r="D166" s="209" t="s">
        <v>115</v>
      </c>
      <c r="E166" s="210" t="s">
        <v>283</v>
      </c>
      <c r="F166" s="211" t="s">
        <v>284</v>
      </c>
      <c r="G166" s="212" t="s">
        <v>154</v>
      </c>
      <c r="H166" s="213">
        <v>0.035000000000000003</v>
      </c>
      <c r="I166" s="214"/>
      <c r="J166" s="215">
        <f>ROUND(I166*H166,2)</f>
        <v>0</v>
      </c>
      <c r="K166" s="216"/>
      <c r="L166" s="41"/>
      <c r="M166" s="217" t="s">
        <v>1</v>
      </c>
      <c r="N166" s="218" t="s">
        <v>42</v>
      </c>
      <c r="O166" s="88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119</v>
      </c>
      <c r="AT166" s="221" t="s">
        <v>115</v>
      </c>
      <c r="AU166" s="221" t="s">
        <v>82</v>
      </c>
      <c r="AY166" s="14" t="s">
        <v>112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82</v>
      </c>
      <c r="BK166" s="222">
        <f>ROUND(I166*H166,2)</f>
        <v>0</v>
      </c>
      <c r="BL166" s="14" t="s">
        <v>119</v>
      </c>
      <c r="BM166" s="221" t="s">
        <v>285</v>
      </c>
    </row>
    <row r="167" s="12" customFormat="1" ht="25.92" customHeight="1">
      <c r="A167" s="12"/>
      <c r="B167" s="193"/>
      <c r="C167" s="194"/>
      <c r="D167" s="195" t="s">
        <v>76</v>
      </c>
      <c r="E167" s="196" t="s">
        <v>286</v>
      </c>
      <c r="F167" s="196" t="s">
        <v>287</v>
      </c>
      <c r="G167" s="194"/>
      <c r="H167" s="194"/>
      <c r="I167" s="197"/>
      <c r="J167" s="198">
        <f>BK167</f>
        <v>0</v>
      </c>
      <c r="K167" s="194"/>
      <c r="L167" s="199"/>
      <c r="M167" s="200"/>
      <c r="N167" s="201"/>
      <c r="O167" s="201"/>
      <c r="P167" s="202">
        <f>SUM(P168:P178)</f>
        <v>0</v>
      </c>
      <c r="Q167" s="201"/>
      <c r="R167" s="202">
        <f>SUM(R168:R178)</f>
        <v>0</v>
      </c>
      <c r="S167" s="201"/>
      <c r="T167" s="203">
        <f>SUM(T168:T178)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4" t="s">
        <v>82</v>
      </c>
      <c r="AT167" s="205" t="s">
        <v>76</v>
      </c>
      <c r="AU167" s="205" t="s">
        <v>77</v>
      </c>
      <c r="AY167" s="204" t="s">
        <v>112</v>
      </c>
      <c r="BK167" s="206">
        <f>SUM(BK168:BK178)</f>
        <v>0</v>
      </c>
    </row>
    <row r="168" s="2" customFormat="1" ht="16.5" customHeight="1">
      <c r="A168" s="35"/>
      <c r="B168" s="36"/>
      <c r="C168" s="209" t="s">
        <v>288</v>
      </c>
      <c r="D168" s="209" t="s">
        <v>115</v>
      </c>
      <c r="E168" s="210" t="s">
        <v>289</v>
      </c>
      <c r="F168" s="211" t="s">
        <v>290</v>
      </c>
      <c r="G168" s="212" t="s">
        <v>118</v>
      </c>
      <c r="H168" s="213">
        <v>3</v>
      </c>
      <c r="I168" s="214"/>
      <c r="J168" s="215">
        <f>ROUND(I168*H168,2)</f>
        <v>0</v>
      </c>
      <c r="K168" s="216"/>
      <c r="L168" s="41"/>
      <c r="M168" s="217" t="s">
        <v>1</v>
      </c>
      <c r="N168" s="218" t="s">
        <v>42</v>
      </c>
      <c r="O168" s="88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119</v>
      </c>
      <c r="AT168" s="221" t="s">
        <v>115</v>
      </c>
      <c r="AU168" s="221" t="s">
        <v>82</v>
      </c>
      <c r="AY168" s="14" t="s">
        <v>112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82</v>
      </c>
      <c r="BK168" s="222">
        <f>ROUND(I168*H168,2)</f>
        <v>0</v>
      </c>
      <c r="BL168" s="14" t="s">
        <v>119</v>
      </c>
      <c r="BM168" s="221" t="s">
        <v>291</v>
      </c>
    </row>
    <row r="169" s="2" customFormat="1" ht="16.5" customHeight="1">
      <c r="A169" s="35"/>
      <c r="B169" s="36"/>
      <c r="C169" s="209" t="s">
        <v>292</v>
      </c>
      <c r="D169" s="209" t="s">
        <v>115</v>
      </c>
      <c r="E169" s="210" t="s">
        <v>293</v>
      </c>
      <c r="F169" s="211" t="s">
        <v>294</v>
      </c>
      <c r="G169" s="212" t="s">
        <v>164</v>
      </c>
      <c r="H169" s="213">
        <v>40</v>
      </c>
      <c r="I169" s="214"/>
      <c r="J169" s="215">
        <f>ROUND(I169*H169,2)</f>
        <v>0</v>
      </c>
      <c r="K169" s="216"/>
      <c r="L169" s="41"/>
      <c r="M169" s="217" t="s">
        <v>1</v>
      </c>
      <c r="N169" s="218" t="s">
        <v>42</v>
      </c>
      <c r="O169" s="88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119</v>
      </c>
      <c r="AT169" s="221" t="s">
        <v>115</v>
      </c>
      <c r="AU169" s="221" t="s">
        <v>82</v>
      </c>
      <c r="AY169" s="14" t="s">
        <v>112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82</v>
      </c>
      <c r="BK169" s="222">
        <f>ROUND(I169*H169,2)</f>
        <v>0</v>
      </c>
      <c r="BL169" s="14" t="s">
        <v>119</v>
      </c>
      <c r="BM169" s="221" t="s">
        <v>295</v>
      </c>
    </row>
    <row r="170" s="2" customFormat="1" ht="16.5" customHeight="1">
      <c r="A170" s="35"/>
      <c r="B170" s="36"/>
      <c r="C170" s="209" t="s">
        <v>296</v>
      </c>
      <c r="D170" s="209" t="s">
        <v>115</v>
      </c>
      <c r="E170" s="210" t="s">
        <v>297</v>
      </c>
      <c r="F170" s="211" t="s">
        <v>298</v>
      </c>
      <c r="G170" s="212" t="s">
        <v>164</v>
      </c>
      <c r="H170" s="213">
        <v>3</v>
      </c>
      <c r="I170" s="214"/>
      <c r="J170" s="215">
        <f>ROUND(I170*H170,2)</f>
        <v>0</v>
      </c>
      <c r="K170" s="216"/>
      <c r="L170" s="41"/>
      <c r="M170" s="217" t="s">
        <v>1</v>
      </c>
      <c r="N170" s="218" t="s">
        <v>42</v>
      </c>
      <c r="O170" s="88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119</v>
      </c>
      <c r="AT170" s="221" t="s">
        <v>115</v>
      </c>
      <c r="AU170" s="221" t="s">
        <v>82</v>
      </c>
      <c r="AY170" s="14" t="s">
        <v>112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82</v>
      </c>
      <c r="BK170" s="222">
        <f>ROUND(I170*H170,2)</f>
        <v>0</v>
      </c>
      <c r="BL170" s="14" t="s">
        <v>119</v>
      </c>
      <c r="BM170" s="221" t="s">
        <v>299</v>
      </c>
    </row>
    <row r="171" s="2" customFormat="1" ht="21.75" customHeight="1">
      <c r="A171" s="35"/>
      <c r="B171" s="36"/>
      <c r="C171" s="209" t="s">
        <v>300</v>
      </c>
      <c r="D171" s="209" t="s">
        <v>115</v>
      </c>
      <c r="E171" s="210" t="s">
        <v>301</v>
      </c>
      <c r="F171" s="211" t="s">
        <v>302</v>
      </c>
      <c r="G171" s="212" t="s">
        <v>164</v>
      </c>
      <c r="H171" s="213">
        <v>40</v>
      </c>
      <c r="I171" s="214"/>
      <c r="J171" s="215">
        <f>ROUND(I171*H171,2)</f>
        <v>0</v>
      </c>
      <c r="K171" s="216"/>
      <c r="L171" s="41"/>
      <c r="M171" s="217" t="s">
        <v>1</v>
      </c>
      <c r="N171" s="218" t="s">
        <v>42</v>
      </c>
      <c r="O171" s="88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119</v>
      </c>
      <c r="AT171" s="221" t="s">
        <v>115</v>
      </c>
      <c r="AU171" s="221" t="s">
        <v>82</v>
      </c>
      <c r="AY171" s="14" t="s">
        <v>112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82</v>
      </c>
      <c r="BK171" s="222">
        <f>ROUND(I171*H171,2)</f>
        <v>0</v>
      </c>
      <c r="BL171" s="14" t="s">
        <v>119</v>
      </c>
      <c r="BM171" s="221" t="s">
        <v>303</v>
      </c>
    </row>
    <row r="172" s="2" customFormat="1" ht="16.5" customHeight="1">
      <c r="A172" s="35"/>
      <c r="B172" s="36"/>
      <c r="C172" s="209" t="s">
        <v>304</v>
      </c>
      <c r="D172" s="209" t="s">
        <v>115</v>
      </c>
      <c r="E172" s="210" t="s">
        <v>305</v>
      </c>
      <c r="F172" s="211" t="s">
        <v>306</v>
      </c>
      <c r="G172" s="212" t="s">
        <v>164</v>
      </c>
      <c r="H172" s="213">
        <v>3</v>
      </c>
      <c r="I172" s="214"/>
      <c r="J172" s="215">
        <f>ROUND(I172*H172,2)</f>
        <v>0</v>
      </c>
      <c r="K172" s="216"/>
      <c r="L172" s="41"/>
      <c r="M172" s="217" t="s">
        <v>1</v>
      </c>
      <c r="N172" s="218" t="s">
        <v>42</v>
      </c>
      <c r="O172" s="88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119</v>
      </c>
      <c r="AT172" s="221" t="s">
        <v>115</v>
      </c>
      <c r="AU172" s="221" t="s">
        <v>82</v>
      </c>
      <c r="AY172" s="14" t="s">
        <v>112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82</v>
      </c>
      <c r="BK172" s="222">
        <f>ROUND(I172*H172,2)</f>
        <v>0</v>
      </c>
      <c r="BL172" s="14" t="s">
        <v>119</v>
      </c>
      <c r="BM172" s="221" t="s">
        <v>307</v>
      </c>
    </row>
    <row r="173" s="2" customFormat="1" ht="16.5" customHeight="1">
      <c r="A173" s="35"/>
      <c r="B173" s="36"/>
      <c r="C173" s="209" t="s">
        <v>308</v>
      </c>
      <c r="D173" s="209" t="s">
        <v>115</v>
      </c>
      <c r="E173" s="210" t="s">
        <v>309</v>
      </c>
      <c r="F173" s="211" t="s">
        <v>310</v>
      </c>
      <c r="G173" s="212" t="s">
        <v>118</v>
      </c>
      <c r="H173" s="213">
        <v>20</v>
      </c>
      <c r="I173" s="214"/>
      <c r="J173" s="215">
        <f>ROUND(I173*H173,2)</f>
        <v>0</v>
      </c>
      <c r="K173" s="216"/>
      <c r="L173" s="41"/>
      <c r="M173" s="217" t="s">
        <v>1</v>
      </c>
      <c r="N173" s="218" t="s">
        <v>42</v>
      </c>
      <c r="O173" s="88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119</v>
      </c>
      <c r="AT173" s="221" t="s">
        <v>115</v>
      </c>
      <c r="AU173" s="221" t="s">
        <v>82</v>
      </c>
      <c r="AY173" s="14" t="s">
        <v>112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82</v>
      </c>
      <c r="BK173" s="222">
        <f>ROUND(I173*H173,2)</f>
        <v>0</v>
      </c>
      <c r="BL173" s="14" t="s">
        <v>119</v>
      </c>
      <c r="BM173" s="221" t="s">
        <v>311</v>
      </c>
    </row>
    <row r="174" s="2" customFormat="1" ht="16.5" customHeight="1">
      <c r="A174" s="35"/>
      <c r="B174" s="36"/>
      <c r="C174" s="209" t="s">
        <v>312</v>
      </c>
      <c r="D174" s="209" t="s">
        <v>115</v>
      </c>
      <c r="E174" s="210" t="s">
        <v>313</v>
      </c>
      <c r="F174" s="211" t="s">
        <v>314</v>
      </c>
      <c r="G174" s="212" t="s">
        <v>118</v>
      </c>
      <c r="H174" s="213">
        <v>2</v>
      </c>
      <c r="I174" s="214"/>
      <c r="J174" s="215">
        <f>ROUND(I174*H174,2)</f>
        <v>0</v>
      </c>
      <c r="K174" s="216"/>
      <c r="L174" s="41"/>
      <c r="M174" s="217" t="s">
        <v>1</v>
      </c>
      <c r="N174" s="218" t="s">
        <v>42</v>
      </c>
      <c r="O174" s="88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119</v>
      </c>
      <c r="AT174" s="221" t="s">
        <v>115</v>
      </c>
      <c r="AU174" s="221" t="s">
        <v>82</v>
      </c>
      <c r="AY174" s="14" t="s">
        <v>112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82</v>
      </c>
      <c r="BK174" s="222">
        <f>ROUND(I174*H174,2)</f>
        <v>0</v>
      </c>
      <c r="BL174" s="14" t="s">
        <v>119</v>
      </c>
      <c r="BM174" s="221" t="s">
        <v>315</v>
      </c>
    </row>
    <row r="175" s="2" customFormat="1" ht="16.5" customHeight="1">
      <c r="A175" s="35"/>
      <c r="B175" s="36"/>
      <c r="C175" s="209" t="s">
        <v>316</v>
      </c>
      <c r="D175" s="209" t="s">
        <v>115</v>
      </c>
      <c r="E175" s="210" t="s">
        <v>317</v>
      </c>
      <c r="F175" s="211" t="s">
        <v>318</v>
      </c>
      <c r="G175" s="212" t="s">
        <v>118</v>
      </c>
      <c r="H175" s="213">
        <v>2</v>
      </c>
      <c r="I175" s="214"/>
      <c r="J175" s="215">
        <f>ROUND(I175*H175,2)</f>
        <v>0</v>
      </c>
      <c r="K175" s="216"/>
      <c r="L175" s="41"/>
      <c r="M175" s="217" t="s">
        <v>1</v>
      </c>
      <c r="N175" s="218" t="s">
        <v>42</v>
      </c>
      <c r="O175" s="88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119</v>
      </c>
      <c r="AT175" s="221" t="s">
        <v>115</v>
      </c>
      <c r="AU175" s="221" t="s">
        <v>82</v>
      </c>
      <c r="AY175" s="14" t="s">
        <v>112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82</v>
      </c>
      <c r="BK175" s="222">
        <f>ROUND(I175*H175,2)</f>
        <v>0</v>
      </c>
      <c r="BL175" s="14" t="s">
        <v>119</v>
      </c>
      <c r="BM175" s="221" t="s">
        <v>319</v>
      </c>
    </row>
    <row r="176" s="2" customFormat="1" ht="16.5" customHeight="1">
      <c r="A176" s="35"/>
      <c r="B176" s="36"/>
      <c r="C176" s="209" t="s">
        <v>320</v>
      </c>
      <c r="D176" s="209" t="s">
        <v>115</v>
      </c>
      <c r="E176" s="210" t="s">
        <v>321</v>
      </c>
      <c r="F176" s="211" t="s">
        <v>322</v>
      </c>
      <c r="G176" s="212" t="s">
        <v>118</v>
      </c>
      <c r="H176" s="213">
        <v>1</v>
      </c>
      <c r="I176" s="214"/>
      <c r="J176" s="215">
        <f>ROUND(I176*H176,2)</f>
        <v>0</v>
      </c>
      <c r="K176" s="216"/>
      <c r="L176" s="41"/>
      <c r="M176" s="217" t="s">
        <v>1</v>
      </c>
      <c r="N176" s="218" t="s">
        <v>42</v>
      </c>
      <c r="O176" s="88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119</v>
      </c>
      <c r="AT176" s="221" t="s">
        <v>115</v>
      </c>
      <c r="AU176" s="221" t="s">
        <v>82</v>
      </c>
      <c r="AY176" s="14" t="s">
        <v>112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82</v>
      </c>
      <c r="BK176" s="222">
        <f>ROUND(I176*H176,2)</f>
        <v>0</v>
      </c>
      <c r="BL176" s="14" t="s">
        <v>119</v>
      </c>
      <c r="BM176" s="221" t="s">
        <v>323</v>
      </c>
    </row>
    <row r="177" s="2" customFormat="1" ht="16.5" customHeight="1">
      <c r="A177" s="35"/>
      <c r="B177" s="36"/>
      <c r="C177" s="209" t="s">
        <v>324</v>
      </c>
      <c r="D177" s="209" t="s">
        <v>115</v>
      </c>
      <c r="E177" s="210" t="s">
        <v>325</v>
      </c>
      <c r="F177" s="211" t="s">
        <v>318</v>
      </c>
      <c r="G177" s="212" t="s">
        <v>118</v>
      </c>
      <c r="H177" s="213">
        <v>1</v>
      </c>
      <c r="I177" s="214"/>
      <c r="J177" s="215">
        <f>ROUND(I177*H177,2)</f>
        <v>0</v>
      </c>
      <c r="K177" s="216"/>
      <c r="L177" s="41"/>
      <c r="M177" s="217" t="s">
        <v>1</v>
      </c>
      <c r="N177" s="218" t="s">
        <v>42</v>
      </c>
      <c r="O177" s="88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119</v>
      </c>
      <c r="AT177" s="221" t="s">
        <v>115</v>
      </c>
      <c r="AU177" s="221" t="s">
        <v>82</v>
      </c>
      <c r="AY177" s="14" t="s">
        <v>112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82</v>
      </c>
      <c r="BK177" s="222">
        <f>ROUND(I177*H177,2)</f>
        <v>0</v>
      </c>
      <c r="BL177" s="14" t="s">
        <v>119</v>
      </c>
      <c r="BM177" s="221" t="s">
        <v>326</v>
      </c>
    </row>
    <row r="178" s="2" customFormat="1" ht="16.5" customHeight="1">
      <c r="A178" s="35"/>
      <c r="B178" s="36"/>
      <c r="C178" s="209" t="s">
        <v>327</v>
      </c>
      <c r="D178" s="209" t="s">
        <v>115</v>
      </c>
      <c r="E178" s="210" t="s">
        <v>328</v>
      </c>
      <c r="F178" s="211" t="s">
        <v>329</v>
      </c>
      <c r="G178" s="212" t="s">
        <v>330</v>
      </c>
      <c r="H178" s="213">
        <v>0.25</v>
      </c>
      <c r="I178" s="214"/>
      <c r="J178" s="215">
        <f>ROUND(I178*H178,2)</f>
        <v>0</v>
      </c>
      <c r="K178" s="216"/>
      <c r="L178" s="41"/>
      <c r="M178" s="217" t="s">
        <v>1</v>
      </c>
      <c r="N178" s="218" t="s">
        <v>42</v>
      </c>
      <c r="O178" s="88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119</v>
      </c>
      <c r="AT178" s="221" t="s">
        <v>115</v>
      </c>
      <c r="AU178" s="221" t="s">
        <v>82</v>
      </c>
      <c r="AY178" s="14" t="s">
        <v>112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82</v>
      </c>
      <c r="BK178" s="222">
        <f>ROUND(I178*H178,2)</f>
        <v>0</v>
      </c>
      <c r="BL178" s="14" t="s">
        <v>119</v>
      </c>
      <c r="BM178" s="221" t="s">
        <v>331</v>
      </c>
    </row>
    <row r="179" s="12" customFormat="1" ht="25.92" customHeight="1">
      <c r="A179" s="12"/>
      <c r="B179" s="193"/>
      <c r="C179" s="194"/>
      <c r="D179" s="195" t="s">
        <v>76</v>
      </c>
      <c r="E179" s="196" t="s">
        <v>332</v>
      </c>
      <c r="F179" s="196" t="s">
        <v>333</v>
      </c>
      <c r="G179" s="194"/>
      <c r="H179" s="194"/>
      <c r="I179" s="197"/>
      <c r="J179" s="198">
        <f>BK179</f>
        <v>0</v>
      </c>
      <c r="K179" s="194"/>
      <c r="L179" s="199"/>
      <c r="M179" s="200"/>
      <c r="N179" s="201"/>
      <c r="O179" s="201"/>
      <c r="P179" s="202">
        <f>SUM(P180:P185)</f>
        <v>0</v>
      </c>
      <c r="Q179" s="201"/>
      <c r="R179" s="202">
        <f>SUM(R180:R185)</f>
        <v>0</v>
      </c>
      <c r="S179" s="201"/>
      <c r="T179" s="203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4" t="s">
        <v>82</v>
      </c>
      <c r="AT179" s="205" t="s">
        <v>76</v>
      </c>
      <c r="AU179" s="205" t="s">
        <v>77</v>
      </c>
      <c r="AY179" s="204" t="s">
        <v>112</v>
      </c>
      <c r="BK179" s="206">
        <f>SUM(BK180:BK185)</f>
        <v>0</v>
      </c>
    </row>
    <row r="180" s="2" customFormat="1" ht="16.5" customHeight="1">
      <c r="A180" s="35"/>
      <c r="B180" s="36"/>
      <c r="C180" s="209" t="s">
        <v>334</v>
      </c>
      <c r="D180" s="209" t="s">
        <v>115</v>
      </c>
      <c r="E180" s="210" t="s">
        <v>335</v>
      </c>
      <c r="F180" s="211" t="s">
        <v>336</v>
      </c>
      <c r="G180" s="212" t="s">
        <v>337</v>
      </c>
      <c r="H180" s="213">
        <v>3</v>
      </c>
      <c r="I180" s="214"/>
      <c r="J180" s="215">
        <f>ROUND(I180*H180,2)</f>
        <v>0</v>
      </c>
      <c r="K180" s="216"/>
      <c r="L180" s="41"/>
      <c r="M180" s="217" t="s">
        <v>1</v>
      </c>
      <c r="N180" s="218" t="s">
        <v>42</v>
      </c>
      <c r="O180" s="88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119</v>
      </c>
      <c r="AT180" s="221" t="s">
        <v>115</v>
      </c>
      <c r="AU180" s="221" t="s">
        <v>82</v>
      </c>
      <c r="AY180" s="14" t="s">
        <v>112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82</v>
      </c>
      <c r="BK180" s="222">
        <f>ROUND(I180*H180,2)</f>
        <v>0</v>
      </c>
      <c r="BL180" s="14" t="s">
        <v>119</v>
      </c>
      <c r="BM180" s="221" t="s">
        <v>338</v>
      </c>
    </row>
    <row r="181" s="2" customFormat="1" ht="16.5" customHeight="1">
      <c r="A181" s="35"/>
      <c r="B181" s="36"/>
      <c r="C181" s="209" t="s">
        <v>339</v>
      </c>
      <c r="D181" s="209" t="s">
        <v>115</v>
      </c>
      <c r="E181" s="210" t="s">
        <v>340</v>
      </c>
      <c r="F181" s="211" t="s">
        <v>341</v>
      </c>
      <c r="G181" s="212" t="s">
        <v>337</v>
      </c>
      <c r="H181" s="213">
        <v>5</v>
      </c>
      <c r="I181" s="214"/>
      <c r="J181" s="215">
        <f>ROUND(I181*H181,2)</f>
        <v>0</v>
      </c>
      <c r="K181" s="216"/>
      <c r="L181" s="41"/>
      <c r="M181" s="217" t="s">
        <v>1</v>
      </c>
      <c r="N181" s="218" t="s">
        <v>42</v>
      </c>
      <c r="O181" s="88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119</v>
      </c>
      <c r="AT181" s="221" t="s">
        <v>115</v>
      </c>
      <c r="AU181" s="221" t="s">
        <v>82</v>
      </c>
      <c r="AY181" s="14" t="s">
        <v>112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82</v>
      </c>
      <c r="BK181" s="222">
        <f>ROUND(I181*H181,2)</f>
        <v>0</v>
      </c>
      <c r="BL181" s="14" t="s">
        <v>119</v>
      </c>
      <c r="BM181" s="221" t="s">
        <v>342</v>
      </c>
    </row>
    <row r="182" s="2" customFormat="1" ht="16.5" customHeight="1">
      <c r="A182" s="35"/>
      <c r="B182" s="36"/>
      <c r="C182" s="209" t="s">
        <v>343</v>
      </c>
      <c r="D182" s="209" t="s">
        <v>115</v>
      </c>
      <c r="E182" s="210" t="s">
        <v>344</v>
      </c>
      <c r="F182" s="211" t="s">
        <v>345</v>
      </c>
      <c r="G182" s="212" t="s">
        <v>337</v>
      </c>
      <c r="H182" s="213">
        <v>3</v>
      </c>
      <c r="I182" s="214"/>
      <c r="J182" s="215">
        <f>ROUND(I182*H182,2)</f>
        <v>0</v>
      </c>
      <c r="K182" s="216"/>
      <c r="L182" s="41"/>
      <c r="M182" s="217" t="s">
        <v>1</v>
      </c>
      <c r="N182" s="218" t="s">
        <v>42</v>
      </c>
      <c r="O182" s="88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119</v>
      </c>
      <c r="AT182" s="221" t="s">
        <v>115</v>
      </c>
      <c r="AU182" s="221" t="s">
        <v>82</v>
      </c>
      <c r="AY182" s="14" t="s">
        <v>112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82</v>
      </c>
      <c r="BK182" s="222">
        <f>ROUND(I182*H182,2)</f>
        <v>0</v>
      </c>
      <c r="BL182" s="14" t="s">
        <v>119</v>
      </c>
      <c r="BM182" s="221" t="s">
        <v>346</v>
      </c>
    </row>
    <row r="183" s="2" customFormat="1" ht="16.5" customHeight="1">
      <c r="A183" s="35"/>
      <c r="B183" s="36"/>
      <c r="C183" s="209" t="s">
        <v>347</v>
      </c>
      <c r="D183" s="209" t="s">
        <v>115</v>
      </c>
      <c r="E183" s="210" t="s">
        <v>348</v>
      </c>
      <c r="F183" s="211" t="s">
        <v>349</v>
      </c>
      <c r="G183" s="212" t="s">
        <v>337</v>
      </c>
      <c r="H183" s="213">
        <v>2</v>
      </c>
      <c r="I183" s="214"/>
      <c r="J183" s="215">
        <f>ROUND(I183*H183,2)</f>
        <v>0</v>
      </c>
      <c r="K183" s="216"/>
      <c r="L183" s="41"/>
      <c r="M183" s="217" t="s">
        <v>1</v>
      </c>
      <c r="N183" s="218" t="s">
        <v>42</v>
      </c>
      <c r="O183" s="88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119</v>
      </c>
      <c r="AT183" s="221" t="s">
        <v>115</v>
      </c>
      <c r="AU183" s="221" t="s">
        <v>82</v>
      </c>
      <c r="AY183" s="14" t="s">
        <v>112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82</v>
      </c>
      <c r="BK183" s="222">
        <f>ROUND(I183*H183,2)</f>
        <v>0</v>
      </c>
      <c r="BL183" s="14" t="s">
        <v>119</v>
      </c>
      <c r="BM183" s="221" t="s">
        <v>350</v>
      </c>
    </row>
    <row r="184" s="2" customFormat="1" ht="16.5" customHeight="1">
      <c r="A184" s="35"/>
      <c r="B184" s="36"/>
      <c r="C184" s="209" t="s">
        <v>351</v>
      </c>
      <c r="D184" s="209" t="s">
        <v>115</v>
      </c>
      <c r="E184" s="210" t="s">
        <v>352</v>
      </c>
      <c r="F184" s="211" t="s">
        <v>353</v>
      </c>
      <c r="G184" s="212" t="s">
        <v>337</v>
      </c>
      <c r="H184" s="213">
        <v>6</v>
      </c>
      <c r="I184" s="214"/>
      <c r="J184" s="215">
        <f>ROUND(I184*H184,2)</f>
        <v>0</v>
      </c>
      <c r="K184" s="216"/>
      <c r="L184" s="41"/>
      <c r="M184" s="217" t="s">
        <v>1</v>
      </c>
      <c r="N184" s="218" t="s">
        <v>42</v>
      </c>
      <c r="O184" s="88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119</v>
      </c>
      <c r="AT184" s="221" t="s">
        <v>115</v>
      </c>
      <c r="AU184" s="221" t="s">
        <v>82</v>
      </c>
      <c r="AY184" s="14" t="s">
        <v>112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82</v>
      </c>
      <c r="BK184" s="222">
        <f>ROUND(I184*H184,2)</f>
        <v>0</v>
      </c>
      <c r="BL184" s="14" t="s">
        <v>119</v>
      </c>
      <c r="BM184" s="221" t="s">
        <v>354</v>
      </c>
    </row>
    <row r="185" s="2" customFormat="1" ht="16.5" customHeight="1">
      <c r="A185" s="35"/>
      <c r="B185" s="36"/>
      <c r="C185" s="209" t="s">
        <v>355</v>
      </c>
      <c r="D185" s="209" t="s">
        <v>115</v>
      </c>
      <c r="E185" s="210" t="s">
        <v>356</v>
      </c>
      <c r="F185" s="211" t="s">
        <v>357</v>
      </c>
      <c r="G185" s="212" t="s">
        <v>337</v>
      </c>
      <c r="H185" s="213">
        <v>4</v>
      </c>
      <c r="I185" s="214"/>
      <c r="J185" s="215">
        <f>ROUND(I185*H185,2)</f>
        <v>0</v>
      </c>
      <c r="K185" s="216"/>
      <c r="L185" s="41"/>
      <c r="M185" s="217" t="s">
        <v>1</v>
      </c>
      <c r="N185" s="218" t="s">
        <v>42</v>
      </c>
      <c r="O185" s="88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119</v>
      </c>
      <c r="AT185" s="221" t="s">
        <v>115</v>
      </c>
      <c r="AU185" s="221" t="s">
        <v>82</v>
      </c>
      <c r="AY185" s="14" t="s">
        <v>112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82</v>
      </c>
      <c r="BK185" s="222">
        <f>ROUND(I185*H185,2)</f>
        <v>0</v>
      </c>
      <c r="BL185" s="14" t="s">
        <v>119</v>
      </c>
      <c r="BM185" s="221" t="s">
        <v>358</v>
      </c>
    </row>
    <row r="186" s="12" customFormat="1" ht="25.92" customHeight="1">
      <c r="A186" s="12"/>
      <c r="B186" s="193"/>
      <c r="C186" s="194"/>
      <c r="D186" s="195" t="s">
        <v>76</v>
      </c>
      <c r="E186" s="196" t="s">
        <v>359</v>
      </c>
      <c r="F186" s="196" t="s">
        <v>360</v>
      </c>
      <c r="G186" s="194"/>
      <c r="H186" s="194"/>
      <c r="I186" s="197"/>
      <c r="J186" s="198">
        <f>BK186</f>
        <v>0</v>
      </c>
      <c r="K186" s="194"/>
      <c r="L186" s="199"/>
      <c r="M186" s="200"/>
      <c r="N186" s="201"/>
      <c r="O186" s="201"/>
      <c r="P186" s="202">
        <f>P187</f>
        <v>0</v>
      </c>
      <c r="Q186" s="201"/>
      <c r="R186" s="202">
        <f>R187</f>
        <v>0</v>
      </c>
      <c r="S186" s="201"/>
      <c r="T186" s="203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4" t="s">
        <v>131</v>
      </c>
      <c r="AT186" s="205" t="s">
        <v>76</v>
      </c>
      <c r="AU186" s="205" t="s">
        <v>77</v>
      </c>
      <c r="AY186" s="204" t="s">
        <v>112</v>
      </c>
      <c r="BK186" s="206">
        <f>BK187</f>
        <v>0</v>
      </c>
    </row>
    <row r="187" s="2" customFormat="1" ht="16.5" customHeight="1">
      <c r="A187" s="35"/>
      <c r="B187" s="36"/>
      <c r="C187" s="209" t="s">
        <v>361</v>
      </c>
      <c r="D187" s="209" t="s">
        <v>115</v>
      </c>
      <c r="E187" s="210" t="s">
        <v>362</v>
      </c>
      <c r="F187" s="211" t="s">
        <v>363</v>
      </c>
      <c r="G187" s="212" t="s">
        <v>154</v>
      </c>
      <c r="H187" s="213">
        <v>0.042000000000000003</v>
      </c>
      <c r="I187" s="214"/>
      <c r="J187" s="215">
        <f>ROUND(I187*H187,2)</f>
        <v>0</v>
      </c>
      <c r="K187" s="216"/>
      <c r="L187" s="41"/>
      <c r="M187" s="223" t="s">
        <v>1</v>
      </c>
      <c r="N187" s="224" t="s">
        <v>42</v>
      </c>
      <c r="O187" s="225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119</v>
      </c>
      <c r="AT187" s="221" t="s">
        <v>115</v>
      </c>
      <c r="AU187" s="221" t="s">
        <v>82</v>
      </c>
      <c r="AY187" s="14" t="s">
        <v>112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82</v>
      </c>
      <c r="BK187" s="222">
        <f>ROUND(I187*H187,2)</f>
        <v>0</v>
      </c>
      <c r="BL187" s="14" t="s">
        <v>119</v>
      </c>
      <c r="BM187" s="221" t="s">
        <v>364</v>
      </c>
    </row>
    <row r="188" s="2" customFormat="1" ht="6.96" customHeight="1">
      <c r="A188" s="35"/>
      <c r="B188" s="63"/>
      <c r="C188" s="64"/>
      <c r="D188" s="64"/>
      <c r="E188" s="64"/>
      <c r="F188" s="64"/>
      <c r="G188" s="64"/>
      <c r="H188" s="64"/>
      <c r="I188" s="64"/>
      <c r="J188" s="64"/>
      <c r="K188" s="64"/>
      <c r="L188" s="41"/>
      <c r="M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</row>
  </sheetData>
  <sheetProtection sheet="1" autoFilter="0" formatColumns="0" formatRows="0" objects="1" scenarios="1" spinCount="100000" saltValue="rTkTXvV6Zlq3Z4RJHaFa3qut+z+30v8VyrBMHIs1CZPNIJNy5C42CcO/O2FnerJhcJa+mIuUVGPzXjXYOETx5w==" hashValue="FXyJ/Poj+bEURZjbiJ3v3+FGUvaOvPBDMa6D2MbRh1dP6+qdVJWhwzKNvxmspK7qkDwST84aPs2v3VJaGHo3XA==" algorithmName="SHA-512" password="CC35"/>
  <autoFilter ref="C117:K187"/>
  <mergeCells count="6">
    <mergeCell ref="E7:H7"/>
    <mergeCell ref="E16:H16"/>
    <mergeCell ref="E25:H25"/>
    <mergeCell ref="E85:H85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Rozp_PC\Rozpocet</dc:creator>
  <cp:lastModifiedBy>Rozp_PC\Rozpocet</cp:lastModifiedBy>
  <dcterms:created xsi:type="dcterms:W3CDTF">2025-03-03T12:36:54Z</dcterms:created>
  <dcterms:modified xsi:type="dcterms:W3CDTF">2025-03-03T12:36:55Z</dcterms:modified>
</cp:coreProperties>
</file>